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10635" activeTab="0"/>
  </bookViews>
  <sheets>
    <sheet name="오케스트라" sheetId="1" r:id="rId1"/>
    <sheet name="축구부운영" sheetId="2" r:id="rId2"/>
    <sheet name="영재학급운영" sheetId="3" r:id="rId3"/>
    <sheet name="졸업앨범대금" sheetId="4" r:id="rId4"/>
    <sheet name="청소년단체" sheetId="5" r:id="rId5"/>
    <sheet name="우유급식" sheetId="6" r:id="rId6"/>
    <sheet name="교직원급식비" sheetId="7" r:id="rId7"/>
    <sheet name="방과후학교" sheetId="8" r:id="rId8"/>
  </sheets>
  <definedNames/>
  <calcPr fullCalcOnLoad="1"/>
</workbook>
</file>

<file path=xl/sharedStrings.xml><?xml version="1.0" encoding="utf-8"?>
<sst xmlns="http://schemas.openxmlformats.org/spreadsheetml/2006/main" count="288" uniqueCount="209">
  <si>
    <t>연번</t>
  </si>
  <si>
    <t>과목(월)</t>
  </si>
  <si>
    <t>집행내액</t>
  </si>
  <si>
    <t>잔액</t>
  </si>
  <si>
    <t>수량(개)</t>
  </si>
  <si>
    <t>인원(명)</t>
  </si>
  <si>
    <t>총액</t>
  </si>
  <si>
    <t>수납내역</t>
  </si>
  <si>
    <t>수납액(원)</t>
  </si>
  <si>
    <t>집행액(원)</t>
  </si>
  <si>
    <t>단가</t>
  </si>
  <si>
    <t>집행내역(원)</t>
  </si>
  <si>
    <t>총계</t>
  </si>
  <si>
    <t>인원(명)</t>
  </si>
  <si>
    <t>징수내역</t>
  </si>
  <si>
    <t>합    계</t>
  </si>
  <si>
    <t>기 타</t>
  </si>
  <si>
    <t>집행내역</t>
  </si>
  <si>
    <t>집행후잔액</t>
  </si>
  <si>
    <t>집행금액</t>
  </si>
  <si>
    <t>수  납  액</t>
  </si>
  <si>
    <t>사  업  명</t>
  </si>
  <si>
    <t>(단위 : 원)</t>
  </si>
  <si>
    <t>공공요금, 소모품 등</t>
  </si>
  <si>
    <t>운영비</t>
  </si>
  <si>
    <t>농공산품, 육류, 수산물,
김치류 등</t>
  </si>
  <si>
    <t>식품비</t>
  </si>
  <si>
    <t>조리사,조리원 등</t>
  </si>
  <si>
    <t>인건비</t>
  </si>
  <si>
    <t>급식비</t>
  </si>
  <si>
    <t>2012학년도 기타수익자(우유급식) 집행내역</t>
  </si>
  <si>
    <t>우유대금[1학기]</t>
  </si>
  <si>
    <t>우유대금[2학기]</t>
  </si>
  <si>
    <t>시흥신일초등학교</t>
  </si>
  <si>
    <t>2012학년도 기타수익자(청소년단체활동) 집행내역</t>
  </si>
  <si>
    <t>2012학년도 수익자부담경비(급식비) 집행내역</t>
  </si>
  <si>
    <t>청소년연맹(아람단)[4월]</t>
  </si>
  <si>
    <t>* 연간활동비:1,378,500</t>
  </si>
  <si>
    <t>청소년연맹(아람단)[4월]</t>
  </si>
  <si>
    <t>청소년연맹(아람단)[7월]</t>
  </si>
  <si>
    <t>청소년연맹(아람단)[9월]</t>
  </si>
  <si>
    <t>청소년연맹(아람단)[12월]</t>
  </si>
  <si>
    <t>걸스카우트[4월]</t>
  </si>
  <si>
    <t>* 연간활동비:1,216,000</t>
  </si>
  <si>
    <t>걸스카우트[6월]</t>
  </si>
  <si>
    <t>걸스카우트[7월]</t>
  </si>
  <si>
    <t>걸스카우트[9월]</t>
  </si>
  <si>
    <t>* 대부도갯벌체험참가비:75,000</t>
  </si>
  <si>
    <t>* 스키캠프참가비:651,000</t>
  </si>
  <si>
    <t>걸스카우트[12월]</t>
  </si>
  <si>
    <t>컵스카우트[12월]</t>
  </si>
  <si>
    <t>컵스카우트[4월]</t>
  </si>
  <si>
    <t>* 보장훈련참가비:954,000</t>
  </si>
  <si>
    <t>컵스카우트[5월]</t>
  </si>
  <si>
    <t>* 연간활동비:2,016,000</t>
  </si>
  <si>
    <t>* 호국순례참가비:195,000</t>
  </si>
  <si>
    <t>컵스카우트[7월]</t>
  </si>
  <si>
    <t>* 하계수상훈련참가비:1,517,580</t>
  </si>
  <si>
    <t>* 스키캠프참가비:1,936,000</t>
  </si>
  <si>
    <t>청소년적십자(RCY)[4월]</t>
  </si>
  <si>
    <t>청소년적십자(RCY)[3월]</t>
  </si>
  <si>
    <t>* 그린리더쉽캡프참가비:280,000</t>
  </si>
  <si>
    <t>* 연간활동비:6,926,500</t>
  </si>
  <si>
    <t>* 문화활동비:2,598,000</t>
  </si>
  <si>
    <t>청소년적십자(RCY)[4월]</t>
  </si>
  <si>
    <t>청소년적십자(RCY)[5월]</t>
  </si>
  <si>
    <t>* 연합선서식야영비:2,592,000</t>
  </si>
  <si>
    <t>청소년적십자(RCY)[7월]</t>
  </si>
  <si>
    <t>청소년적십자(RCY)[9월]</t>
  </si>
  <si>
    <t>* 수상훈련참가비:4,505,290</t>
  </si>
  <si>
    <t>* 10월 문화캠프참가비:547,000</t>
  </si>
  <si>
    <t>* 한마음봉사활동참가비: 200,000</t>
  </si>
  <si>
    <t>* 하계수상훈련참가비:1,096,030</t>
  </si>
  <si>
    <t>* 간부단원연수활동비:138,000</t>
  </si>
  <si>
    <t>* 하계수상훈련참가비:1,046,340</t>
  </si>
  <si>
    <t>* 하계수련활동참가비:780,000</t>
  </si>
  <si>
    <t>* 대부도갯벌체험참가비:125,000</t>
  </si>
  <si>
    <t>* 스키캠프참가비:726,000</t>
  </si>
  <si>
    <t>* 9월 문화행사참가비:250,000</t>
  </si>
  <si>
    <t>청소년적십자(RCY)[10월]</t>
  </si>
  <si>
    <t>* 가을문화행사 참가비:1,269,000</t>
  </si>
  <si>
    <t>청소년적십자(RCY)[11월]</t>
  </si>
  <si>
    <t>청소년적십자(RCY)[12월]</t>
  </si>
  <si>
    <t>* 스키캠프 참가비:2,541,000</t>
  </si>
  <si>
    <t>* 반장훈련참가비:208,000</t>
  </si>
  <si>
    <t>2012학년도 기타수익자(영재학급운영) 집행내역</t>
  </si>
  <si>
    <t>영재학급운영[7월]</t>
  </si>
  <si>
    <t>* 시흥신일부설영재학급캠프참가비:1,760,000</t>
  </si>
  <si>
    <t>* 졸업앨범 구입:9,246,000</t>
  </si>
  <si>
    <t>졸업앨범제작[11월]</t>
  </si>
  <si>
    <t>2012학년도 기타수익자(축구부운영) 집행내역</t>
  </si>
  <si>
    <t>신일축구교실[4월]</t>
  </si>
  <si>
    <t>신일축구교실[5월]</t>
  </si>
  <si>
    <t>신일축구교실[6월]</t>
  </si>
  <si>
    <t>신일축구교실[7월]</t>
  </si>
  <si>
    <t>신일축구교실[8월]</t>
  </si>
  <si>
    <t>신일축구교실[9월]</t>
  </si>
  <si>
    <t>신일축구교실[10월]</t>
  </si>
  <si>
    <t>신일축구교실[11월]</t>
  </si>
  <si>
    <t>신일행사[12월]</t>
  </si>
  <si>
    <t>신일행사[11월]</t>
  </si>
  <si>
    <t>신일행사[10월]</t>
  </si>
  <si>
    <t>신일행사[9월]</t>
  </si>
  <si>
    <t>신일행사[8월]</t>
  </si>
  <si>
    <t>신일행사[7월]</t>
  </si>
  <si>
    <t>신일행사[6월]</t>
  </si>
  <si>
    <t>신일행사[5월]</t>
  </si>
  <si>
    <t>신일행사[4월]</t>
  </si>
  <si>
    <t>신일행사[3월]</t>
  </si>
  <si>
    <t>신일행사[1월]</t>
  </si>
  <si>
    <t>신일행사[2월]</t>
  </si>
  <si>
    <t>* 축구부코치 운영수당:15,054,830원
* 축구부간식구입 : 34,080원
* 축구부 유니폼 구입 : 750,000원</t>
  </si>
  <si>
    <t>신일오케스트라[3월]</t>
  </si>
  <si>
    <t>신일오케스트라[5월]</t>
  </si>
  <si>
    <t>신일오케스트라[7월]</t>
  </si>
  <si>
    <t>* 오케스트라 강사비:7,400,000</t>
  </si>
  <si>
    <t>2012학년도 기타수익자(졸업앨범) 집행내역</t>
  </si>
  <si>
    <t>2012학년도  기타수익자(오케스트라) 집행내역</t>
  </si>
  <si>
    <t>2012학년도 방과후활동 수익자 집행내역</t>
  </si>
  <si>
    <t>신일독서논술[3월]</t>
  </si>
  <si>
    <t>신일독서논술[5월]</t>
  </si>
  <si>
    <t>신일독서논술[9월]</t>
  </si>
  <si>
    <t>신일독서논술[여름방학]</t>
  </si>
  <si>
    <t>합계</t>
  </si>
  <si>
    <t>신일로봇교실[3월]</t>
  </si>
  <si>
    <t>신일로봇교실[5월]</t>
  </si>
  <si>
    <t>신일로봇교실[9월]</t>
  </si>
  <si>
    <t>신일로봇교실[11월]</t>
  </si>
  <si>
    <t>신일로봇교실[여름방학]</t>
  </si>
  <si>
    <t>신일로봇교실[겨울방학]</t>
  </si>
  <si>
    <t>신일바둑부[11월]</t>
  </si>
  <si>
    <t>신일바둑부[9월]</t>
  </si>
  <si>
    <t>신일바둑부[5월]</t>
  </si>
  <si>
    <t>신일바둑부[3월]</t>
  </si>
  <si>
    <t>신일수학[겨울방학]</t>
  </si>
  <si>
    <t>신일수학[여름방학]</t>
  </si>
  <si>
    <t>신일수학[3월]</t>
  </si>
  <si>
    <t>신일수학[5월]</t>
  </si>
  <si>
    <t>신일수학[9월]</t>
  </si>
  <si>
    <t>신일수학[22월]</t>
  </si>
  <si>
    <t>신일영어교실[3월]</t>
  </si>
  <si>
    <t>신일영어교실[5월]</t>
  </si>
  <si>
    <t>신일영어교실[9월]</t>
  </si>
  <si>
    <t>신일영어교실[11월]</t>
  </si>
  <si>
    <t>신일원어민영어(위탁)[12월]</t>
  </si>
  <si>
    <t>신일원어민영어(위탁)[11월]</t>
  </si>
  <si>
    <t>신일원어민영어(위탁)[10월]</t>
  </si>
  <si>
    <t>신일원어민영어(위탁)[9월]</t>
  </si>
  <si>
    <t>신일원어민영어(위탁)[8월]</t>
  </si>
  <si>
    <t>신일원어민영어(위탁)[7월]</t>
  </si>
  <si>
    <t>신일원어민영어(위탁)[6월]</t>
  </si>
  <si>
    <t>신일원어민영어(위탁)[5월]</t>
  </si>
  <si>
    <t>신일원어민영어(위탁)[4월]</t>
  </si>
  <si>
    <t>신일원어민영어(위탁)[3월]</t>
  </si>
  <si>
    <t>신일원어민영어(위탁)[1월]</t>
  </si>
  <si>
    <t>신일원어민영어(위탁)[2월]</t>
  </si>
  <si>
    <t>신일종이생활공예[9월]</t>
  </si>
  <si>
    <t>신일종이생활공예[겨울방학]</t>
  </si>
  <si>
    <t>신일종이생활공예[3월]</t>
  </si>
  <si>
    <t>신일종이생활공예[5월]</t>
  </si>
  <si>
    <t>신일종이생활공예[11월]</t>
  </si>
  <si>
    <t>신일종이생활공예[여름방학]</t>
  </si>
  <si>
    <t>신일주산암산[3월]</t>
  </si>
  <si>
    <t>신일주산암산[5월]</t>
  </si>
  <si>
    <t>신일주산암산[9월]</t>
  </si>
  <si>
    <t>신일주산암산[11월]</t>
  </si>
  <si>
    <t>신일주산암산[여름방학]</t>
  </si>
  <si>
    <t>신일주산암산[겨울방학]</t>
  </si>
  <si>
    <t>신일창의미술POP[3월]</t>
  </si>
  <si>
    <t>신일창의미술POP[5월]</t>
  </si>
  <si>
    <t>신일창의미술POP[9월]</t>
  </si>
  <si>
    <t>신일창의미술POP[11월]</t>
  </si>
  <si>
    <t>신일창의미술POP[여름방학]</t>
  </si>
  <si>
    <t>신일창의미술POP[겨울방학]</t>
  </si>
  <si>
    <t>신일창의수학[3월]</t>
  </si>
  <si>
    <t>신일창의수학[5월]</t>
  </si>
  <si>
    <t>신일창의수학[9월]</t>
  </si>
  <si>
    <t>신일창의수학[11월]</t>
  </si>
  <si>
    <t>신일창의수학[여름방학]</t>
  </si>
  <si>
    <t>신일창의수학[겨울방학]</t>
  </si>
  <si>
    <t>신일축구교실[3월]</t>
  </si>
  <si>
    <t>신일컴퓨터[3월]</t>
  </si>
  <si>
    <t>신일컴퓨터[5월]</t>
  </si>
  <si>
    <t>신일컴퓨터[9월]</t>
  </si>
  <si>
    <t>신일컴퓨터[11월]</t>
  </si>
  <si>
    <t>신일컴퓨터[여름방학]</t>
  </si>
  <si>
    <t>신일컴퓨터[겨울방학]</t>
  </si>
  <si>
    <t>신일클레이점토[3월]</t>
  </si>
  <si>
    <t>신일클레이점토[5월]</t>
  </si>
  <si>
    <t>신일클레이점토[9월]</t>
  </si>
  <si>
    <t>신일클레이점토[1월]</t>
  </si>
  <si>
    <t>신일클레이점토[여름방학]</t>
  </si>
  <si>
    <t>신일클레이점토[겨울방학]</t>
  </si>
  <si>
    <t>신일키성장[5월]</t>
  </si>
  <si>
    <t>신일풍선아트[5월]</t>
  </si>
  <si>
    <t>신일풍선아트[11월]</t>
  </si>
  <si>
    <t>신일풍선아트[여름방학]</t>
  </si>
  <si>
    <t>신일풍선아트[겨울방학]</t>
  </si>
  <si>
    <t>신일현악부[여름방학]</t>
  </si>
  <si>
    <t>신일현악부[5월]</t>
  </si>
  <si>
    <t>신일현악부[3월]</t>
  </si>
  <si>
    <t>신일재즈댄스[3월]</t>
  </si>
  <si>
    <t>신일재즈댄스[5월]</t>
  </si>
  <si>
    <t>신일재즈댄스[9월]</t>
  </si>
  <si>
    <t>신일재즈댄스[11월]</t>
  </si>
  <si>
    <t>신일재즈댄스[여름방학]</t>
  </si>
  <si>
    <t>신일재즈댄스[겨울방학]</t>
  </si>
  <si>
    <t>신일풍선아트[9월]</t>
  </si>
  <si>
    <t>* 방과후학교 강사료 지급 : 134,634,500
* 방과후 수익자 수용비 지출(전기료 및 복사용지) : 2,857,000
* 방과후 학부모코디네이터 봉사료 : 775,000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</si>
</sst>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\-000"/>
    <numFmt numFmtId="181" formatCode="#,##0_ 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&quot;굴림,Verdana&quot;"/>
      <family val="3"/>
    </font>
    <font>
      <sz val="9"/>
      <color indexed="8"/>
      <name val="&quot;굴림,Verdana&quot;"/>
      <family val="3"/>
    </font>
    <font>
      <sz val="8"/>
      <color indexed="8"/>
      <name val="&quot;굴림,Verdana&quot;"/>
      <family val="3"/>
    </font>
    <font>
      <sz val="18"/>
      <color indexed="8"/>
      <name val="맑은 고딕"/>
      <family val="3"/>
    </font>
    <font>
      <sz val="14"/>
      <color indexed="8"/>
      <name val="맑은 고딕"/>
      <family val="3"/>
    </font>
    <font>
      <sz val="10"/>
      <color indexed="8"/>
      <name val="&quot;굴림,Verdana&quot;"/>
      <family val="3"/>
    </font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libri"/>
      <family val="3"/>
    </font>
    <font>
      <sz val="9"/>
      <color theme="1"/>
      <name val="&quot;굴림,Verdana&quot;"/>
      <family val="3"/>
    </font>
    <font>
      <sz val="10"/>
      <color theme="1"/>
      <name val="&quot;굴림,Verdana&quot;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</cellStyleXfs>
  <cellXfs count="15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4" fillId="0" borderId="10" xfId="48" applyFont="1" applyFill="1" applyBorder="1" applyAlignment="1">
      <alignment horizontal="center" vertical="center"/>
    </xf>
    <xf numFmtId="41" fontId="3" fillId="0" borderId="0" xfId="48" applyFont="1" applyAlignment="1">
      <alignment vertical="center"/>
    </xf>
    <xf numFmtId="41" fontId="3" fillId="0" borderId="11" xfId="48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63" applyFont="1" applyAlignment="1">
      <alignment vertical="center"/>
      <protection/>
    </xf>
    <xf numFmtId="3" fontId="12" fillId="0" borderId="0" xfId="63" applyNumberFormat="1" applyFont="1" applyAlignment="1">
      <alignment vertical="center"/>
      <protection/>
    </xf>
    <xf numFmtId="3" fontId="12" fillId="0" borderId="0" xfId="63" applyNumberFormat="1" applyFont="1" applyAlignment="1">
      <alignment horizontal="right" vertical="center"/>
      <protection/>
    </xf>
    <xf numFmtId="0" fontId="12" fillId="0" borderId="0" xfId="63" applyFont="1" applyAlignment="1">
      <alignment horizontal="left" vertical="center"/>
      <protection/>
    </xf>
    <xf numFmtId="0" fontId="12" fillId="0" borderId="12" xfId="63" applyFont="1" applyFill="1" applyBorder="1" applyAlignment="1">
      <alignment vertical="center"/>
      <protection/>
    </xf>
    <xf numFmtId="3" fontId="13" fillId="0" borderId="13" xfId="63" applyNumberFormat="1" applyFont="1" applyFill="1" applyBorder="1" applyAlignment="1">
      <alignment vertical="center"/>
      <protection/>
    </xf>
    <xf numFmtId="3" fontId="12" fillId="0" borderId="13" xfId="63" applyNumberFormat="1" applyFont="1" applyFill="1" applyBorder="1" applyAlignment="1">
      <alignment vertical="center"/>
      <protection/>
    </xf>
    <xf numFmtId="0" fontId="13" fillId="0" borderId="14" xfId="63" applyFont="1" applyFill="1" applyBorder="1" applyAlignment="1">
      <alignment horizontal="center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16" xfId="63" applyFont="1" applyBorder="1" applyAlignment="1">
      <alignment horizontal="center" vertical="center" wrapText="1"/>
      <protection/>
    </xf>
    <xf numFmtId="3" fontId="12" fillId="0" borderId="16" xfId="63" applyNumberFormat="1" applyFont="1" applyBorder="1" applyAlignment="1">
      <alignment horizontal="right" vertical="center"/>
      <protection/>
    </xf>
    <xf numFmtId="3" fontId="12" fillId="0" borderId="16" xfId="63" applyNumberFormat="1" applyFont="1" applyBorder="1" applyAlignment="1">
      <alignment horizontal="center" vertical="center"/>
      <protection/>
    </xf>
    <xf numFmtId="0" fontId="13" fillId="0" borderId="17" xfId="63" applyFont="1" applyBorder="1" applyAlignment="1">
      <alignment horizontal="center" vertical="center"/>
      <protection/>
    </xf>
    <xf numFmtId="3" fontId="12" fillId="0" borderId="18" xfId="63" applyNumberFormat="1" applyFont="1" applyBorder="1" applyAlignment="1">
      <alignment horizontal="center" vertical="center" wrapText="1"/>
      <protection/>
    </xf>
    <xf numFmtId="3" fontId="12" fillId="0" borderId="18" xfId="63" applyNumberFormat="1" applyFont="1" applyBorder="1" applyAlignment="1">
      <alignment horizontal="center" vertical="center"/>
      <protection/>
    </xf>
    <xf numFmtId="0" fontId="13" fillId="0" borderId="19" xfId="63" applyFont="1" applyBorder="1" applyAlignment="1">
      <alignment horizontal="center" vertical="center"/>
      <protection/>
    </xf>
    <xf numFmtId="0" fontId="13" fillId="0" borderId="20" xfId="63" applyFont="1" applyBorder="1" applyAlignment="1">
      <alignment horizontal="center" vertical="center"/>
      <protection/>
    </xf>
    <xf numFmtId="3" fontId="13" fillId="0" borderId="20" xfId="63" applyNumberFormat="1" applyFont="1" applyBorder="1" applyAlignment="1">
      <alignment horizontal="center" vertical="center" wrapText="1"/>
      <protection/>
    </xf>
    <xf numFmtId="3" fontId="13" fillId="0" borderId="20" xfId="63" applyNumberFormat="1" applyFont="1" applyBorder="1" applyAlignment="1">
      <alignment horizontal="center" vertical="center"/>
      <protection/>
    </xf>
    <xf numFmtId="0" fontId="13" fillId="0" borderId="21" xfId="63" applyFont="1" applyBorder="1" applyAlignment="1">
      <alignment horizontal="center" vertical="center"/>
      <protection/>
    </xf>
    <xf numFmtId="0" fontId="13" fillId="0" borderId="22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3" fontId="12" fillId="0" borderId="11" xfId="63" applyNumberFormat="1" applyFont="1" applyBorder="1" applyAlignment="1">
      <alignment horizontal="center" vertical="center" wrapText="1"/>
      <protection/>
    </xf>
    <xf numFmtId="3" fontId="12" fillId="0" borderId="11" xfId="63" applyNumberFormat="1" applyFont="1" applyBorder="1" applyAlignment="1">
      <alignment horizontal="center" vertical="center"/>
      <protection/>
    </xf>
    <xf numFmtId="0" fontId="12" fillId="0" borderId="18" xfId="63" applyFont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41" fontId="3" fillId="34" borderId="11" xfId="48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/>
    </xf>
    <xf numFmtId="3" fontId="47" fillId="34" borderId="11" xfId="0" applyNumberFormat="1" applyFont="1" applyFill="1" applyBorder="1" applyAlignment="1">
      <alignment horizontal="right" vertical="center" wrapText="1"/>
    </xf>
    <xf numFmtId="3" fontId="47" fillId="34" borderId="11" xfId="0" applyNumberFormat="1" applyFont="1" applyFill="1" applyBorder="1" applyAlignment="1">
      <alignment horizontal="right" vertical="center"/>
    </xf>
    <xf numFmtId="3" fontId="0" fillId="34" borderId="11" xfId="0" applyNumberFormat="1" applyFill="1" applyBorder="1" applyAlignment="1">
      <alignment horizontal="right" vertical="center"/>
    </xf>
    <xf numFmtId="0" fontId="6" fillId="34" borderId="11" xfId="0" applyFont="1" applyFill="1" applyBorder="1" applyAlignment="1">
      <alignment vertical="center"/>
    </xf>
    <xf numFmtId="3" fontId="47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47" fillId="34" borderId="0" xfId="0" applyFont="1" applyFill="1" applyAlignment="1">
      <alignment horizontal="right" vertical="center"/>
    </xf>
    <xf numFmtId="0" fontId="0" fillId="34" borderId="11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1" fontId="3" fillId="34" borderId="11" xfId="48" applyFont="1" applyFill="1" applyBorder="1" applyAlignment="1">
      <alignment horizontal="right" vertical="center" wrapTex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24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center" vertical="center"/>
    </xf>
    <xf numFmtId="3" fontId="4" fillId="34" borderId="26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6" xfId="0" applyFont="1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34" xfId="0" applyFont="1" applyFill="1" applyBorder="1" applyAlignment="1">
      <alignment horizontal="left" vertical="center"/>
    </xf>
    <xf numFmtId="0" fontId="48" fillId="0" borderId="35" xfId="0" applyFont="1" applyFill="1" applyBorder="1" applyAlignment="1">
      <alignment horizontal="left" vertical="center"/>
    </xf>
    <xf numFmtId="0" fontId="48" fillId="0" borderId="36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41" fontId="3" fillId="0" borderId="29" xfId="48" applyFont="1" applyBorder="1" applyAlignment="1">
      <alignment horizontal="center" vertical="center"/>
    </xf>
    <xf numFmtId="41" fontId="3" fillId="0" borderId="31" xfId="48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12" fillId="0" borderId="48" xfId="63" applyFont="1" applyFill="1" applyBorder="1" applyAlignment="1">
      <alignment horizontal="center" vertical="center"/>
      <protection/>
    </xf>
    <xf numFmtId="0" fontId="12" fillId="0" borderId="49" xfId="63" applyFont="1" applyFill="1" applyBorder="1" applyAlignment="1">
      <alignment horizontal="center" vertical="center"/>
      <protection/>
    </xf>
    <xf numFmtId="0" fontId="12" fillId="0" borderId="50" xfId="63" applyFont="1" applyFill="1" applyBorder="1" applyAlignment="1">
      <alignment horizontal="center" vertical="center"/>
      <protection/>
    </xf>
    <xf numFmtId="0" fontId="13" fillId="0" borderId="51" xfId="63" applyFont="1" applyBorder="1" applyAlignment="1">
      <alignment horizontal="center" vertical="center" wrapText="1"/>
      <protection/>
    </xf>
    <xf numFmtId="0" fontId="13" fillId="0" borderId="52" xfId="63" applyFont="1" applyBorder="1" applyAlignment="1">
      <alignment horizontal="center" vertical="center" wrapText="1"/>
      <protection/>
    </xf>
    <xf numFmtId="0" fontId="13" fillId="0" borderId="53" xfId="63" applyFont="1" applyBorder="1" applyAlignment="1">
      <alignment horizontal="center" vertical="center" wrapText="1"/>
      <protection/>
    </xf>
    <xf numFmtId="3" fontId="12" fillId="0" borderId="54" xfId="63" applyNumberFormat="1" applyFont="1" applyBorder="1" applyAlignment="1">
      <alignment horizontal="center" vertical="center"/>
      <protection/>
    </xf>
    <xf numFmtId="3" fontId="12" fillId="0" borderId="25" xfId="63" applyNumberFormat="1" applyFont="1" applyBorder="1" applyAlignment="1">
      <alignment horizontal="center" vertical="center"/>
      <protection/>
    </xf>
    <xf numFmtId="3" fontId="12" fillId="0" borderId="16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horizontal="right" vertical="center"/>
      <protection/>
    </xf>
    <xf numFmtId="3" fontId="13" fillId="0" borderId="55" xfId="63" applyNumberFormat="1" applyFont="1" applyBorder="1" applyAlignment="1">
      <alignment horizontal="center" vertical="center"/>
      <protection/>
    </xf>
    <xf numFmtId="3" fontId="13" fillId="0" borderId="56" xfId="63" applyNumberFormat="1" applyFont="1" applyBorder="1" applyAlignment="1">
      <alignment horizontal="center" vertical="center"/>
      <protection/>
    </xf>
    <xf numFmtId="3" fontId="13" fillId="0" borderId="57" xfId="63" applyNumberFormat="1" applyFont="1" applyBorder="1" applyAlignment="1">
      <alignment horizontal="center" vertical="center"/>
      <protection/>
    </xf>
    <xf numFmtId="0" fontId="12" fillId="0" borderId="58" xfId="63" applyFont="1" applyBorder="1" applyAlignment="1">
      <alignment horizontal="center" vertical="center"/>
      <protection/>
    </xf>
    <xf numFmtId="0" fontId="12" fillId="0" borderId="59" xfId="63" applyFont="1" applyBorder="1" applyAlignment="1">
      <alignment horizontal="center" vertical="center"/>
      <protection/>
    </xf>
    <xf numFmtId="0" fontId="12" fillId="0" borderId="60" xfId="63" applyFont="1" applyBorder="1" applyAlignment="1">
      <alignment horizontal="center" vertical="center"/>
      <protection/>
    </xf>
    <xf numFmtId="0" fontId="12" fillId="0" borderId="29" xfId="63" applyFont="1" applyBorder="1" applyAlignment="1">
      <alignment horizontal="center" vertical="center" wrapText="1"/>
      <protection/>
    </xf>
    <xf numFmtId="0" fontId="12" fillId="0" borderId="30" xfId="63" applyFont="1" applyBorder="1" applyAlignment="1">
      <alignment horizontal="center" vertical="center"/>
      <protection/>
    </xf>
    <xf numFmtId="0" fontId="12" fillId="0" borderId="31" xfId="63" applyFont="1" applyBorder="1" applyAlignment="1">
      <alignment horizontal="center" vertical="center"/>
      <protection/>
    </xf>
    <xf numFmtId="0" fontId="12" fillId="0" borderId="61" xfId="63" applyFont="1" applyBorder="1" applyAlignment="1">
      <alignment horizontal="center" vertical="center" wrapText="1"/>
      <protection/>
    </xf>
    <xf numFmtId="0" fontId="12" fillId="0" borderId="62" xfId="63" applyFont="1" applyBorder="1" applyAlignment="1">
      <alignment horizontal="center" vertical="center" wrapText="1"/>
      <protection/>
    </xf>
    <xf numFmtId="0" fontId="12" fillId="0" borderId="63" xfId="63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16384" width="9.00390625" style="13" customWidth="1"/>
  </cols>
  <sheetData>
    <row r="1" spans="1:7" ht="27.75" customHeight="1">
      <c r="A1" s="91" t="s">
        <v>117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92" t="s">
        <v>33</v>
      </c>
      <c r="B3" s="92"/>
      <c r="C3" s="6"/>
      <c r="D3" s="8"/>
      <c r="E3" s="7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5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88">
        <v>1</v>
      </c>
      <c r="B6" s="83" t="s">
        <v>112</v>
      </c>
      <c r="C6" s="40">
        <v>29</v>
      </c>
      <c r="D6" s="63">
        <v>60000</v>
      </c>
      <c r="E6" s="41">
        <v>1740000</v>
      </c>
      <c r="F6" s="108" t="s">
        <v>115</v>
      </c>
      <c r="G6" s="65">
        <v>0</v>
      </c>
    </row>
    <row r="7" spans="1:7" s="38" customFormat="1" ht="27" customHeight="1">
      <c r="A7" s="89"/>
      <c r="B7" s="84"/>
      <c r="C7" s="40">
        <v>7</v>
      </c>
      <c r="D7" s="63">
        <v>100000</v>
      </c>
      <c r="E7" s="41">
        <v>700000</v>
      </c>
      <c r="F7" s="109"/>
      <c r="G7" s="65"/>
    </row>
    <row r="8" spans="1:7" s="38" customFormat="1" ht="27" customHeight="1">
      <c r="A8" s="88">
        <v>2</v>
      </c>
      <c r="B8" s="83" t="s">
        <v>113</v>
      </c>
      <c r="C8" s="40">
        <v>32</v>
      </c>
      <c r="D8" s="63">
        <v>60000</v>
      </c>
      <c r="E8" s="41">
        <v>1920000</v>
      </c>
      <c r="F8" s="109"/>
      <c r="G8" s="65"/>
    </row>
    <row r="9" spans="1:7" s="38" customFormat="1" ht="27" customHeight="1">
      <c r="A9" s="89"/>
      <c r="B9" s="84"/>
      <c r="C9" s="40">
        <v>7</v>
      </c>
      <c r="D9" s="63">
        <v>100000</v>
      </c>
      <c r="E9" s="41">
        <v>700000</v>
      </c>
      <c r="F9" s="109"/>
      <c r="G9" s="65"/>
    </row>
    <row r="10" spans="1:7" s="38" customFormat="1" ht="27" customHeight="1">
      <c r="A10" s="88">
        <v>3</v>
      </c>
      <c r="B10" s="83" t="s">
        <v>114</v>
      </c>
      <c r="C10" s="40">
        <v>30</v>
      </c>
      <c r="D10" s="63">
        <v>60000</v>
      </c>
      <c r="E10" s="41">
        <v>1800000</v>
      </c>
      <c r="F10" s="109"/>
      <c r="G10" s="65"/>
    </row>
    <row r="11" spans="1:7" s="38" customFormat="1" ht="27" customHeight="1">
      <c r="A11" s="89"/>
      <c r="B11" s="102"/>
      <c r="C11" s="40">
        <v>5</v>
      </c>
      <c r="D11" s="63">
        <v>100000</v>
      </c>
      <c r="E11" s="41">
        <v>500000</v>
      </c>
      <c r="F11" s="109"/>
      <c r="G11" s="65"/>
    </row>
    <row r="12" spans="1:7" s="38" customFormat="1" ht="27" customHeight="1">
      <c r="A12" s="90"/>
      <c r="B12" s="84"/>
      <c r="C12" s="40">
        <v>1</v>
      </c>
      <c r="D12" s="63">
        <v>40000</v>
      </c>
      <c r="E12" s="41">
        <v>40000</v>
      </c>
      <c r="F12" s="110"/>
      <c r="G12" s="65"/>
    </row>
    <row r="13" spans="1:7" s="38" customFormat="1" ht="27" customHeight="1">
      <c r="A13" s="103" t="s">
        <v>12</v>
      </c>
      <c r="B13" s="103"/>
      <c r="C13" s="40">
        <f>SUM(C6:C12)</f>
        <v>111</v>
      </c>
      <c r="D13" s="39"/>
      <c r="E13" s="41">
        <f>SUM(E6:E12)</f>
        <v>7400000</v>
      </c>
      <c r="F13" s="46">
        <v>7400000</v>
      </c>
      <c r="G13" s="65"/>
    </row>
  </sheetData>
  <sheetProtection/>
  <mergeCells count="15">
    <mergeCell ref="A13:B13"/>
    <mergeCell ref="B6:B7"/>
    <mergeCell ref="A6:A7"/>
    <mergeCell ref="B10:B12"/>
    <mergeCell ref="B8:B9"/>
    <mergeCell ref="A8:A9"/>
    <mergeCell ref="A10:A12"/>
    <mergeCell ref="F6:F12"/>
    <mergeCell ref="A1:G1"/>
    <mergeCell ref="A3:B3"/>
    <mergeCell ref="A4:A5"/>
    <mergeCell ref="B4:B5"/>
    <mergeCell ref="C4:E4"/>
    <mergeCell ref="F4:F5"/>
    <mergeCell ref="G4:G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16384" width="9.00390625" style="13" customWidth="1"/>
  </cols>
  <sheetData>
    <row r="1" spans="1:7" ht="27.75" customHeight="1">
      <c r="A1" s="91" t="s">
        <v>90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92" t="s">
        <v>33</v>
      </c>
      <c r="B3" s="92"/>
      <c r="C3" s="6"/>
      <c r="D3" s="8"/>
      <c r="E3" s="7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5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88">
        <v>1</v>
      </c>
      <c r="B6" s="111" t="s">
        <v>108</v>
      </c>
      <c r="C6" s="40">
        <v>13</v>
      </c>
      <c r="D6" s="63">
        <v>90000</v>
      </c>
      <c r="E6" s="41">
        <v>1170000</v>
      </c>
      <c r="F6" s="85" t="s">
        <v>111</v>
      </c>
      <c r="G6" s="65">
        <v>0</v>
      </c>
    </row>
    <row r="7" spans="1:7" s="38" customFormat="1" ht="27" customHeight="1">
      <c r="A7" s="90"/>
      <c r="B7" s="112"/>
      <c r="C7" s="40">
        <v>1</v>
      </c>
      <c r="D7" s="63">
        <v>60000</v>
      </c>
      <c r="E7" s="41">
        <v>60000</v>
      </c>
      <c r="F7" s="114"/>
      <c r="G7" s="65"/>
    </row>
    <row r="8" spans="1:7" s="38" customFormat="1" ht="27" customHeight="1">
      <c r="A8" s="88">
        <v>2</v>
      </c>
      <c r="B8" s="113" t="s">
        <v>107</v>
      </c>
      <c r="C8" s="40">
        <v>14</v>
      </c>
      <c r="D8" s="63">
        <v>90000</v>
      </c>
      <c r="E8" s="41">
        <v>1260000</v>
      </c>
      <c r="F8" s="114"/>
      <c r="G8" s="65"/>
    </row>
    <row r="9" spans="1:7" s="38" customFormat="1" ht="27" customHeight="1">
      <c r="A9" s="90"/>
      <c r="B9" s="112"/>
      <c r="C9" s="40">
        <v>1</v>
      </c>
      <c r="D9" s="63">
        <v>60000</v>
      </c>
      <c r="E9" s="41">
        <v>60000</v>
      </c>
      <c r="F9" s="114"/>
      <c r="G9" s="65"/>
    </row>
    <row r="10" spans="1:7" s="38" customFormat="1" ht="27" customHeight="1">
      <c r="A10" s="88">
        <v>3</v>
      </c>
      <c r="B10" s="113" t="s">
        <v>106</v>
      </c>
      <c r="C10" s="40">
        <v>15</v>
      </c>
      <c r="D10" s="63">
        <v>90000</v>
      </c>
      <c r="E10" s="41">
        <v>1350000</v>
      </c>
      <c r="F10" s="114"/>
      <c r="G10" s="65"/>
    </row>
    <row r="11" spans="1:7" s="38" customFormat="1" ht="27" customHeight="1">
      <c r="A11" s="90"/>
      <c r="B11" s="112"/>
      <c r="C11" s="40">
        <v>1</v>
      </c>
      <c r="D11" s="63">
        <v>60000</v>
      </c>
      <c r="E11" s="41">
        <v>60000</v>
      </c>
      <c r="F11" s="114"/>
      <c r="G11" s="65"/>
    </row>
    <row r="12" spans="1:7" s="38" customFormat="1" ht="27" customHeight="1">
      <c r="A12" s="88">
        <v>4</v>
      </c>
      <c r="B12" s="113" t="s">
        <v>105</v>
      </c>
      <c r="C12" s="40">
        <v>18</v>
      </c>
      <c r="D12" s="63">
        <v>90000</v>
      </c>
      <c r="E12" s="41">
        <v>1620000</v>
      </c>
      <c r="F12" s="114"/>
      <c r="G12" s="65"/>
    </row>
    <row r="13" spans="1:7" s="38" customFormat="1" ht="27" customHeight="1">
      <c r="A13" s="90"/>
      <c r="B13" s="112"/>
      <c r="C13" s="40">
        <v>1</v>
      </c>
      <c r="D13" s="63">
        <v>60000</v>
      </c>
      <c r="E13" s="41">
        <v>60000</v>
      </c>
      <c r="F13" s="114"/>
      <c r="G13" s="65"/>
    </row>
    <row r="14" spans="1:7" s="38" customFormat="1" ht="27" customHeight="1">
      <c r="A14" s="88">
        <v>5</v>
      </c>
      <c r="B14" s="113" t="s">
        <v>104</v>
      </c>
      <c r="C14" s="40">
        <v>18</v>
      </c>
      <c r="D14" s="63">
        <v>90000</v>
      </c>
      <c r="E14" s="41">
        <v>1620000</v>
      </c>
      <c r="F14" s="114"/>
      <c r="G14" s="65"/>
    </row>
    <row r="15" spans="1:7" s="38" customFormat="1" ht="27" customHeight="1">
      <c r="A15" s="90"/>
      <c r="B15" s="112"/>
      <c r="C15" s="40">
        <v>1</v>
      </c>
      <c r="D15" s="63">
        <v>60000</v>
      </c>
      <c r="E15" s="41">
        <v>60000</v>
      </c>
      <c r="F15" s="114"/>
      <c r="G15" s="65"/>
    </row>
    <row r="16" spans="1:7" s="38" customFormat="1" ht="27" customHeight="1">
      <c r="A16" s="88">
        <v>6</v>
      </c>
      <c r="B16" s="113" t="s">
        <v>103</v>
      </c>
      <c r="C16" s="40">
        <v>17</v>
      </c>
      <c r="D16" s="63">
        <v>90000</v>
      </c>
      <c r="E16" s="41">
        <v>1530000</v>
      </c>
      <c r="F16" s="114"/>
      <c r="G16" s="65"/>
    </row>
    <row r="17" spans="1:7" s="38" customFormat="1" ht="27" customHeight="1">
      <c r="A17" s="90"/>
      <c r="B17" s="112"/>
      <c r="C17" s="40">
        <v>1</v>
      </c>
      <c r="D17" s="63">
        <v>60000</v>
      </c>
      <c r="E17" s="41">
        <v>60000</v>
      </c>
      <c r="F17" s="114"/>
      <c r="G17" s="65"/>
    </row>
    <row r="18" spans="1:7" s="38" customFormat="1" ht="27" customHeight="1">
      <c r="A18" s="88">
        <v>7</v>
      </c>
      <c r="B18" s="113" t="s">
        <v>102</v>
      </c>
      <c r="C18" s="40">
        <v>16</v>
      </c>
      <c r="D18" s="63">
        <v>90000</v>
      </c>
      <c r="E18" s="41">
        <v>1440000</v>
      </c>
      <c r="F18" s="114"/>
      <c r="G18" s="65"/>
    </row>
    <row r="19" spans="1:7" s="38" customFormat="1" ht="27" customHeight="1">
      <c r="A19" s="90"/>
      <c r="B19" s="112"/>
      <c r="C19" s="40">
        <v>1</v>
      </c>
      <c r="D19" s="63">
        <v>60000</v>
      </c>
      <c r="E19" s="41">
        <v>60000</v>
      </c>
      <c r="F19" s="114"/>
      <c r="G19" s="65"/>
    </row>
    <row r="20" spans="1:7" s="38" customFormat="1" ht="27" customHeight="1">
      <c r="A20" s="88">
        <v>8</v>
      </c>
      <c r="B20" s="113" t="s">
        <v>101</v>
      </c>
      <c r="C20" s="40">
        <v>15</v>
      </c>
      <c r="D20" s="63">
        <v>90000</v>
      </c>
      <c r="E20" s="41">
        <v>1350000</v>
      </c>
      <c r="F20" s="114"/>
      <c r="G20" s="65"/>
    </row>
    <row r="21" spans="1:7" s="38" customFormat="1" ht="27" customHeight="1">
      <c r="A21" s="90"/>
      <c r="B21" s="112"/>
      <c r="C21" s="40">
        <v>1</v>
      </c>
      <c r="D21" s="63">
        <v>60000</v>
      </c>
      <c r="E21" s="41">
        <v>60000</v>
      </c>
      <c r="F21" s="114"/>
      <c r="G21" s="65"/>
    </row>
    <row r="22" spans="1:7" s="38" customFormat="1" ht="27" customHeight="1">
      <c r="A22" s="88">
        <v>9</v>
      </c>
      <c r="B22" s="113" t="s">
        <v>100</v>
      </c>
      <c r="C22" s="40">
        <v>9</v>
      </c>
      <c r="D22" s="63">
        <v>90000</v>
      </c>
      <c r="E22" s="41">
        <v>810000</v>
      </c>
      <c r="F22" s="114"/>
      <c r="G22" s="65"/>
    </row>
    <row r="23" spans="1:7" s="38" customFormat="1" ht="27" customHeight="1">
      <c r="A23" s="90"/>
      <c r="B23" s="112"/>
      <c r="C23" s="40">
        <v>1</v>
      </c>
      <c r="D23" s="63">
        <v>60000</v>
      </c>
      <c r="E23" s="41">
        <v>60000</v>
      </c>
      <c r="F23" s="114"/>
      <c r="G23" s="65"/>
    </row>
    <row r="24" spans="1:7" s="38" customFormat="1" ht="27" customHeight="1">
      <c r="A24" s="88">
        <v>10</v>
      </c>
      <c r="B24" s="70" t="s">
        <v>99</v>
      </c>
      <c r="C24" s="40">
        <v>13</v>
      </c>
      <c r="D24" s="63">
        <v>52250</v>
      </c>
      <c r="E24" s="41">
        <v>679250</v>
      </c>
      <c r="F24" s="114"/>
      <c r="G24" s="65"/>
    </row>
    <row r="25" spans="1:7" s="38" customFormat="1" ht="27" customHeight="1">
      <c r="A25" s="90"/>
      <c r="B25" s="70"/>
      <c r="C25" s="40">
        <v>2</v>
      </c>
      <c r="D25" s="63">
        <v>34830</v>
      </c>
      <c r="E25" s="41">
        <v>69660</v>
      </c>
      <c r="F25" s="114"/>
      <c r="G25" s="65"/>
    </row>
    <row r="26" spans="1:7" s="38" customFormat="1" ht="27" customHeight="1">
      <c r="A26" s="88">
        <v>11</v>
      </c>
      <c r="B26" s="70" t="s">
        <v>109</v>
      </c>
      <c r="C26" s="40">
        <v>12</v>
      </c>
      <c r="D26" s="63">
        <v>90000</v>
      </c>
      <c r="E26" s="41">
        <v>1080000</v>
      </c>
      <c r="F26" s="114"/>
      <c r="G26" s="65"/>
    </row>
    <row r="27" spans="1:7" s="38" customFormat="1" ht="27" customHeight="1">
      <c r="A27" s="90"/>
      <c r="B27" s="70"/>
      <c r="C27" s="40">
        <v>2</v>
      </c>
      <c r="D27" s="63">
        <v>60000</v>
      </c>
      <c r="E27" s="41">
        <v>120000</v>
      </c>
      <c r="F27" s="114"/>
      <c r="G27" s="65"/>
    </row>
    <row r="28" spans="1:7" s="38" customFormat="1" ht="27" customHeight="1">
      <c r="A28" s="88">
        <v>12</v>
      </c>
      <c r="B28" s="70" t="s">
        <v>110</v>
      </c>
      <c r="C28" s="40">
        <v>12</v>
      </c>
      <c r="D28" s="63">
        <v>90000</v>
      </c>
      <c r="E28" s="41">
        <v>1080000</v>
      </c>
      <c r="F28" s="114"/>
      <c r="G28" s="65"/>
    </row>
    <row r="29" spans="1:7" s="38" customFormat="1" ht="27" customHeight="1">
      <c r="A29" s="90"/>
      <c r="B29" s="71"/>
      <c r="C29" s="40">
        <v>2</v>
      </c>
      <c r="D29" s="63">
        <v>60000</v>
      </c>
      <c r="E29" s="41">
        <v>120000</v>
      </c>
      <c r="F29" s="115"/>
      <c r="G29" s="65"/>
    </row>
    <row r="30" spans="1:7" s="38" customFormat="1" ht="27" customHeight="1">
      <c r="A30" s="103" t="s">
        <v>12</v>
      </c>
      <c r="B30" s="103"/>
      <c r="C30" s="40">
        <f>SUM(C6:C29)</f>
        <v>187</v>
      </c>
      <c r="D30" s="39"/>
      <c r="E30" s="41">
        <f>SUM(E6:E29)</f>
        <v>15838910</v>
      </c>
      <c r="F30" s="46">
        <v>15838910</v>
      </c>
      <c r="G30" s="65"/>
    </row>
  </sheetData>
  <sheetProtection/>
  <mergeCells count="30">
    <mergeCell ref="B18:B19"/>
    <mergeCell ref="B20:B21"/>
    <mergeCell ref="B22:B23"/>
    <mergeCell ref="F6:F2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30:B30"/>
    <mergeCell ref="B6:B7"/>
    <mergeCell ref="A6:A7"/>
    <mergeCell ref="B8:B9"/>
    <mergeCell ref="A8:A9"/>
    <mergeCell ref="B10:B11"/>
    <mergeCell ref="B12:B13"/>
    <mergeCell ref="B14:B15"/>
    <mergeCell ref="A28:A29"/>
    <mergeCell ref="B16:B17"/>
    <mergeCell ref="A1:G1"/>
    <mergeCell ref="A3:B3"/>
    <mergeCell ref="A4:A5"/>
    <mergeCell ref="B4:B5"/>
    <mergeCell ref="C4:E4"/>
    <mergeCell ref="F4:F5"/>
    <mergeCell ref="G4:G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1" spans="1:7" ht="27.75" customHeight="1">
      <c r="A1" s="91" t="s">
        <v>85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92" t="s">
        <v>33</v>
      </c>
      <c r="B3" s="92"/>
      <c r="C3" s="6"/>
      <c r="D3" s="8"/>
      <c r="E3" s="7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5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59">
        <v>1</v>
      </c>
      <c r="B6" s="60" t="s">
        <v>86</v>
      </c>
      <c r="C6" s="40">
        <v>32</v>
      </c>
      <c r="D6" s="63">
        <v>55000</v>
      </c>
      <c r="E6" s="41">
        <f>C6*D6</f>
        <v>1760000</v>
      </c>
      <c r="F6" s="47" t="s">
        <v>87</v>
      </c>
      <c r="G6" s="64">
        <v>0</v>
      </c>
    </row>
    <row r="7" spans="1:7" s="38" customFormat="1" ht="27" customHeight="1">
      <c r="A7" s="103" t="s">
        <v>12</v>
      </c>
      <c r="B7" s="103"/>
      <c r="C7" s="40">
        <f>SUM(C6:C6)</f>
        <v>32</v>
      </c>
      <c r="D7" s="39"/>
      <c r="E7" s="41">
        <f>SUM(E6:E6)</f>
        <v>1760000</v>
      </c>
      <c r="F7" s="46">
        <v>1760000</v>
      </c>
      <c r="G7" s="64"/>
    </row>
  </sheetData>
  <sheetProtection/>
  <mergeCells count="8">
    <mergeCell ref="A7:B7"/>
    <mergeCell ref="A1:G1"/>
    <mergeCell ref="A3:B3"/>
    <mergeCell ref="A4:A5"/>
    <mergeCell ref="B4:B5"/>
    <mergeCell ref="G4:G5"/>
    <mergeCell ref="C4:E4"/>
    <mergeCell ref="F4:F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1" spans="1:7" ht="27.75" customHeight="1">
      <c r="A1" s="91" t="s">
        <v>116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92" t="s">
        <v>33</v>
      </c>
      <c r="B3" s="92"/>
      <c r="C3" s="6"/>
      <c r="D3" s="8"/>
      <c r="E3" s="7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5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67">
        <v>1</v>
      </c>
      <c r="B6" s="66" t="s">
        <v>89</v>
      </c>
      <c r="C6" s="40">
        <v>401</v>
      </c>
      <c r="D6" s="63">
        <v>46000</v>
      </c>
      <c r="E6" s="41">
        <v>9246000</v>
      </c>
      <c r="F6" s="47" t="s">
        <v>88</v>
      </c>
      <c r="G6" s="65">
        <v>0</v>
      </c>
    </row>
    <row r="7" spans="1:7" s="38" customFormat="1" ht="27" customHeight="1">
      <c r="A7" s="103" t="s">
        <v>12</v>
      </c>
      <c r="B7" s="103"/>
      <c r="C7" s="40">
        <f>SUM(C6:C6)</f>
        <v>401</v>
      </c>
      <c r="D7" s="39"/>
      <c r="E7" s="41">
        <f>SUM(E6:E6)</f>
        <v>9246000</v>
      </c>
      <c r="F7" s="46">
        <v>9246000</v>
      </c>
      <c r="G7" s="65"/>
    </row>
  </sheetData>
  <sheetProtection/>
  <mergeCells count="8">
    <mergeCell ref="A7:B7"/>
    <mergeCell ref="A1:G1"/>
    <mergeCell ref="A3:B3"/>
    <mergeCell ref="A4:A5"/>
    <mergeCell ref="B4:B5"/>
    <mergeCell ref="C4:E4"/>
    <mergeCell ref="F4:F5"/>
    <mergeCell ref="G4:G5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421875" style="0" customWidth="1"/>
    <col min="2" max="2" width="19.7109375" style="6" bestFit="1" customWidth="1"/>
    <col min="3" max="3" width="9.00390625" style="6" customWidth="1"/>
    <col min="4" max="4" width="14.140625" style="8" customWidth="1"/>
    <col min="5" max="5" width="13.00390625" style="7" customWidth="1"/>
    <col min="6" max="6" width="31.140625" style="0" bestFit="1" customWidth="1"/>
    <col min="7" max="7" width="7.57421875" style="0" customWidth="1"/>
  </cols>
  <sheetData>
    <row r="1" spans="1:7" ht="27.75" customHeight="1">
      <c r="A1" s="91" t="s">
        <v>34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2" ht="21" customHeight="1">
      <c r="A3" s="92" t="s">
        <v>33</v>
      </c>
      <c r="B3" s="92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13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42">
        <v>1</v>
      </c>
      <c r="B6" s="43" t="s">
        <v>36</v>
      </c>
      <c r="C6" s="40">
        <v>2</v>
      </c>
      <c r="D6" s="63">
        <v>69000</v>
      </c>
      <c r="E6" s="41">
        <f>C6*D6</f>
        <v>138000</v>
      </c>
      <c r="F6" s="47" t="s">
        <v>73</v>
      </c>
      <c r="G6" s="45">
        <v>0</v>
      </c>
    </row>
    <row r="7" spans="1:7" s="38" customFormat="1" ht="27" customHeight="1">
      <c r="A7" s="103">
        <v>2</v>
      </c>
      <c r="B7" s="127" t="s">
        <v>38</v>
      </c>
      <c r="C7" s="40">
        <v>6</v>
      </c>
      <c r="D7" s="39">
        <v>90000</v>
      </c>
      <c r="E7" s="41">
        <f aca="true" t="shared" si="0" ref="E7:E14">C7*D7</f>
        <v>540000</v>
      </c>
      <c r="F7" s="125" t="s">
        <v>37</v>
      </c>
      <c r="G7" s="126">
        <v>0</v>
      </c>
    </row>
    <row r="8" spans="1:7" s="38" customFormat="1" ht="27" customHeight="1">
      <c r="A8" s="103"/>
      <c r="B8" s="127"/>
      <c r="C8" s="40">
        <v>7</v>
      </c>
      <c r="D8" s="39">
        <v>110000</v>
      </c>
      <c r="E8" s="41">
        <f t="shared" si="0"/>
        <v>770000</v>
      </c>
      <c r="F8" s="125"/>
      <c r="G8" s="126"/>
    </row>
    <row r="9" spans="1:7" s="38" customFormat="1" ht="27" customHeight="1">
      <c r="A9" s="103"/>
      <c r="B9" s="127"/>
      <c r="C9" s="40">
        <v>1</v>
      </c>
      <c r="D9" s="39">
        <v>68500</v>
      </c>
      <c r="E9" s="41">
        <f t="shared" si="0"/>
        <v>68500</v>
      </c>
      <c r="F9" s="125"/>
      <c r="G9" s="126"/>
    </row>
    <row r="10" spans="1:7" s="38" customFormat="1" ht="27" customHeight="1">
      <c r="A10" s="103">
        <v>3</v>
      </c>
      <c r="B10" s="127" t="s">
        <v>39</v>
      </c>
      <c r="C10" s="40">
        <v>12</v>
      </c>
      <c r="D10" s="39">
        <v>84310</v>
      </c>
      <c r="E10" s="41">
        <f t="shared" si="0"/>
        <v>1011720</v>
      </c>
      <c r="F10" s="125" t="s">
        <v>74</v>
      </c>
      <c r="G10" s="126">
        <v>0</v>
      </c>
    </row>
    <row r="11" spans="1:7" s="38" customFormat="1" ht="27" customHeight="1">
      <c r="A11" s="103"/>
      <c r="B11" s="127"/>
      <c r="C11" s="40">
        <v>2</v>
      </c>
      <c r="D11" s="39">
        <v>17310</v>
      </c>
      <c r="E11" s="41">
        <f t="shared" si="0"/>
        <v>34620</v>
      </c>
      <c r="F11" s="125"/>
      <c r="G11" s="126"/>
    </row>
    <row r="12" spans="1:7" s="38" customFormat="1" ht="27" customHeight="1">
      <c r="A12" s="42">
        <v>4</v>
      </c>
      <c r="B12" s="43" t="s">
        <v>39</v>
      </c>
      <c r="C12" s="40">
        <v>6</v>
      </c>
      <c r="D12" s="39">
        <v>130000</v>
      </c>
      <c r="E12" s="41">
        <f t="shared" si="0"/>
        <v>780000</v>
      </c>
      <c r="F12" s="44" t="s">
        <v>75</v>
      </c>
      <c r="G12" s="45">
        <v>0</v>
      </c>
    </row>
    <row r="13" spans="1:7" s="38" customFormat="1" ht="27" customHeight="1">
      <c r="A13" s="42">
        <v>5</v>
      </c>
      <c r="B13" s="43" t="s">
        <v>40</v>
      </c>
      <c r="C13" s="40">
        <v>10</v>
      </c>
      <c r="D13" s="39">
        <v>12500</v>
      </c>
      <c r="E13" s="41">
        <f t="shared" si="0"/>
        <v>125000</v>
      </c>
      <c r="F13" s="44" t="s">
        <v>76</v>
      </c>
      <c r="G13" s="45">
        <v>0</v>
      </c>
    </row>
    <row r="14" spans="1:7" s="38" customFormat="1" ht="27" customHeight="1">
      <c r="A14" s="42">
        <v>6</v>
      </c>
      <c r="B14" s="43" t="s">
        <v>41</v>
      </c>
      <c r="C14" s="40">
        <v>6</v>
      </c>
      <c r="D14" s="39">
        <v>121000</v>
      </c>
      <c r="E14" s="41">
        <f t="shared" si="0"/>
        <v>726000</v>
      </c>
      <c r="F14" s="44" t="s">
        <v>77</v>
      </c>
      <c r="G14" s="45">
        <v>0</v>
      </c>
    </row>
    <row r="15" spans="1:7" s="38" customFormat="1" ht="27" customHeight="1">
      <c r="A15" s="103" t="s">
        <v>12</v>
      </c>
      <c r="B15" s="103"/>
      <c r="C15" s="40">
        <f>SUM(C6:C14)</f>
        <v>52</v>
      </c>
      <c r="D15" s="39"/>
      <c r="E15" s="41">
        <f>SUM(E6:E14)</f>
        <v>4193840</v>
      </c>
      <c r="F15" s="46">
        <v>4193840</v>
      </c>
      <c r="G15" s="45"/>
    </row>
    <row r="16" spans="1:7" s="38" customFormat="1" ht="27" customHeight="1">
      <c r="A16" s="42">
        <v>1</v>
      </c>
      <c r="B16" s="43" t="s">
        <v>42</v>
      </c>
      <c r="C16" s="40">
        <v>4</v>
      </c>
      <c r="D16" s="39">
        <v>52000</v>
      </c>
      <c r="E16" s="41">
        <f aca="true" t="shared" si="1" ref="E16:E24">C16*D16</f>
        <v>208000</v>
      </c>
      <c r="F16" s="44" t="s">
        <v>84</v>
      </c>
      <c r="G16" s="45"/>
    </row>
    <row r="17" spans="1:7" s="38" customFormat="1" ht="27" customHeight="1">
      <c r="A17" s="103">
        <v>2</v>
      </c>
      <c r="B17" s="127" t="s">
        <v>42</v>
      </c>
      <c r="C17" s="40">
        <v>8</v>
      </c>
      <c r="D17" s="39">
        <v>77000</v>
      </c>
      <c r="E17" s="41">
        <f t="shared" si="1"/>
        <v>616000</v>
      </c>
      <c r="F17" s="125" t="s">
        <v>43</v>
      </c>
      <c r="G17" s="126"/>
    </row>
    <row r="18" spans="1:7" s="38" customFormat="1" ht="27" customHeight="1">
      <c r="A18" s="103"/>
      <c r="B18" s="127"/>
      <c r="C18" s="40">
        <v>1</v>
      </c>
      <c r="D18" s="39">
        <v>90000</v>
      </c>
      <c r="E18" s="41">
        <f t="shared" si="1"/>
        <v>90000</v>
      </c>
      <c r="F18" s="125"/>
      <c r="G18" s="126"/>
    </row>
    <row r="19" spans="1:7" s="38" customFormat="1" ht="27" customHeight="1">
      <c r="A19" s="103"/>
      <c r="B19" s="127"/>
      <c r="C19" s="40">
        <v>5</v>
      </c>
      <c r="D19" s="39">
        <v>102000</v>
      </c>
      <c r="E19" s="41">
        <f t="shared" si="1"/>
        <v>510000</v>
      </c>
      <c r="F19" s="125"/>
      <c r="G19" s="126"/>
    </row>
    <row r="20" spans="1:7" s="38" customFormat="1" ht="27" customHeight="1">
      <c r="A20" s="42">
        <v>3</v>
      </c>
      <c r="B20" s="43" t="s">
        <v>44</v>
      </c>
      <c r="C20" s="40">
        <v>10</v>
      </c>
      <c r="D20" s="39">
        <v>20000</v>
      </c>
      <c r="E20" s="41">
        <f t="shared" si="1"/>
        <v>200000</v>
      </c>
      <c r="F20" s="47" t="s">
        <v>71</v>
      </c>
      <c r="G20" s="45">
        <v>0</v>
      </c>
    </row>
    <row r="21" spans="1:7" s="38" customFormat="1" ht="27" customHeight="1">
      <c r="A21" s="42">
        <v>4</v>
      </c>
      <c r="B21" s="43" t="s">
        <v>45</v>
      </c>
      <c r="C21" s="40">
        <v>13</v>
      </c>
      <c r="D21" s="39">
        <v>84310</v>
      </c>
      <c r="E21" s="41">
        <f t="shared" si="1"/>
        <v>1096030</v>
      </c>
      <c r="F21" s="47" t="s">
        <v>72</v>
      </c>
      <c r="G21" s="45">
        <v>0</v>
      </c>
    </row>
    <row r="22" spans="1:7" s="38" customFormat="1" ht="27" customHeight="1">
      <c r="A22" s="42">
        <v>5</v>
      </c>
      <c r="B22" s="43" t="s">
        <v>46</v>
      </c>
      <c r="C22" s="40">
        <v>6</v>
      </c>
      <c r="D22" s="39">
        <v>12500</v>
      </c>
      <c r="E22" s="41">
        <f t="shared" si="1"/>
        <v>75000</v>
      </c>
      <c r="F22" s="47" t="s">
        <v>47</v>
      </c>
      <c r="G22" s="45">
        <v>0</v>
      </c>
    </row>
    <row r="23" spans="1:7" s="38" customFormat="1" ht="27" customHeight="1">
      <c r="A23" s="103">
        <v>6</v>
      </c>
      <c r="B23" s="127" t="s">
        <v>49</v>
      </c>
      <c r="C23" s="40">
        <v>5</v>
      </c>
      <c r="D23" s="39">
        <v>121000</v>
      </c>
      <c r="E23" s="41">
        <f t="shared" si="1"/>
        <v>605000</v>
      </c>
      <c r="F23" s="125" t="s">
        <v>48</v>
      </c>
      <c r="G23" s="126"/>
    </row>
    <row r="24" spans="1:7" s="38" customFormat="1" ht="27" customHeight="1">
      <c r="A24" s="103"/>
      <c r="B24" s="127"/>
      <c r="C24" s="40">
        <v>2</v>
      </c>
      <c r="D24" s="39">
        <v>23000</v>
      </c>
      <c r="E24" s="41">
        <f t="shared" si="1"/>
        <v>46000</v>
      </c>
      <c r="F24" s="125"/>
      <c r="G24" s="126"/>
    </row>
    <row r="25" spans="1:7" s="38" customFormat="1" ht="27" customHeight="1">
      <c r="A25" s="103" t="s">
        <v>12</v>
      </c>
      <c r="B25" s="103"/>
      <c r="C25" s="48">
        <f>SUM(C16:C24)</f>
        <v>54</v>
      </c>
      <c r="D25" s="49"/>
      <c r="E25" s="50">
        <f>SUM(E16:E24)</f>
        <v>3446030</v>
      </c>
      <c r="F25" s="46">
        <v>3446030</v>
      </c>
      <c r="G25" s="45">
        <v>0</v>
      </c>
    </row>
    <row r="26" spans="1:7" s="38" customFormat="1" ht="27" customHeight="1">
      <c r="A26" s="42">
        <v>1</v>
      </c>
      <c r="B26" s="43" t="s">
        <v>51</v>
      </c>
      <c r="C26" s="40">
        <v>18</v>
      </c>
      <c r="D26" s="51">
        <v>53000</v>
      </c>
      <c r="E26" s="52">
        <f>C26*D26</f>
        <v>954000</v>
      </c>
      <c r="F26" s="47" t="s">
        <v>52</v>
      </c>
      <c r="G26" s="45">
        <v>0</v>
      </c>
    </row>
    <row r="27" spans="1:7" s="38" customFormat="1" ht="27" customHeight="1">
      <c r="A27" s="42">
        <v>2</v>
      </c>
      <c r="B27" s="43" t="s">
        <v>51</v>
      </c>
      <c r="C27" s="40">
        <v>21</v>
      </c>
      <c r="D27" s="53">
        <v>96000</v>
      </c>
      <c r="E27" s="52">
        <f>C27*D27</f>
        <v>2016000</v>
      </c>
      <c r="F27" s="47" t="s">
        <v>54</v>
      </c>
      <c r="G27" s="45">
        <v>0</v>
      </c>
    </row>
    <row r="28" spans="1:7" s="38" customFormat="1" ht="27" customHeight="1">
      <c r="A28" s="42">
        <v>3</v>
      </c>
      <c r="B28" s="43" t="s">
        <v>53</v>
      </c>
      <c r="C28" s="40">
        <v>13</v>
      </c>
      <c r="D28" s="53">
        <v>15000</v>
      </c>
      <c r="E28" s="52">
        <f>C28*D28</f>
        <v>195000</v>
      </c>
      <c r="F28" s="47" t="s">
        <v>55</v>
      </c>
      <c r="G28" s="45">
        <v>0</v>
      </c>
    </row>
    <row r="29" spans="1:7" s="38" customFormat="1" ht="27" customHeight="1">
      <c r="A29" s="42">
        <v>4</v>
      </c>
      <c r="B29" s="43" t="s">
        <v>56</v>
      </c>
      <c r="C29" s="40">
        <v>18</v>
      </c>
      <c r="D29" s="53">
        <v>84310</v>
      </c>
      <c r="E29" s="52">
        <f>C29*D29</f>
        <v>1517580</v>
      </c>
      <c r="F29" s="47" t="s">
        <v>57</v>
      </c>
      <c r="G29" s="45">
        <v>0</v>
      </c>
    </row>
    <row r="30" spans="1:7" s="38" customFormat="1" ht="27" customHeight="1">
      <c r="A30" s="42">
        <v>5</v>
      </c>
      <c r="B30" s="43" t="s">
        <v>50</v>
      </c>
      <c r="C30" s="40">
        <v>16</v>
      </c>
      <c r="D30" s="53">
        <v>121000</v>
      </c>
      <c r="E30" s="52">
        <f>C30*D30</f>
        <v>1936000</v>
      </c>
      <c r="F30" s="47" t="s">
        <v>58</v>
      </c>
      <c r="G30" s="45">
        <v>0</v>
      </c>
    </row>
    <row r="31" spans="1:7" s="38" customFormat="1" ht="27" customHeight="1">
      <c r="A31" s="54"/>
      <c r="B31" s="42" t="s">
        <v>12</v>
      </c>
      <c r="C31" s="40">
        <f>SUM(C26:C30)</f>
        <v>86</v>
      </c>
      <c r="D31" s="53"/>
      <c r="E31" s="52">
        <f>SUM(E26:E30)</f>
        <v>6618580</v>
      </c>
      <c r="F31" s="55">
        <v>6618580</v>
      </c>
      <c r="G31" s="45"/>
    </row>
    <row r="32" spans="1:7" s="38" customFormat="1" ht="27" customHeight="1">
      <c r="A32" s="42">
        <v>1</v>
      </c>
      <c r="B32" s="43" t="s">
        <v>60</v>
      </c>
      <c r="C32" s="40">
        <v>8</v>
      </c>
      <c r="D32" s="51">
        <v>35000</v>
      </c>
      <c r="E32" s="52">
        <f>C32*D32</f>
        <v>280000</v>
      </c>
      <c r="F32" s="47" t="s">
        <v>61</v>
      </c>
      <c r="G32" s="45">
        <v>0</v>
      </c>
    </row>
    <row r="33" spans="1:7" s="38" customFormat="1" ht="27" customHeight="1">
      <c r="A33" s="103">
        <v>2</v>
      </c>
      <c r="B33" s="127" t="s">
        <v>59</v>
      </c>
      <c r="C33" s="40">
        <v>30</v>
      </c>
      <c r="D33" s="53">
        <v>69000</v>
      </c>
      <c r="E33" s="52">
        <f aca="true" t="shared" si="2" ref="E33:E40">C33*D33</f>
        <v>2070000</v>
      </c>
      <c r="F33" s="125" t="s">
        <v>62</v>
      </c>
      <c r="G33" s="126">
        <v>0</v>
      </c>
    </row>
    <row r="34" spans="1:7" s="38" customFormat="1" ht="27" customHeight="1">
      <c r="A34" s="103"/>
      <c r="B34" s="127"/>
      <c r="C34" s="40">
        <v>57</v>
      </c>
      <c r="D34" s="53">
        <v>79000</v>
      </c>
      <c r="E34" s="52">
        <f t="shared" si="2"/>
        <v>4503000</v>
      </c>
      <c r="F34" s="125"/>
      <c r="G34" s="126"/>
    </row>
    <row r="35" spans="1:7" s="38" customFormat="1" ht="27" customHeight="1">
      <c r="A35" s="103"/>
      <c r="B35" s="127"/>
      <c r="C35" s="40">
        <v>1</v>
      </c>
      <c r="D35" s="53">
        <v>51500</v>
      </c>
      <c r="E35" s="52">
        <f t="shared" si="2"/>
        <v>51500</v>
      </c>
      <c r="F35" s="125"/>
      <c r="G35" s="126"/>
    </row>
    <row r="36" spans="1:7" s="38" customFormat="1" ht="27" customHeight="1">
      <c r="A36" s="103"/>
      <c r="B36" s="127"/>
      <c r="C36" s="40">
        <v>3</v>
      </c>
      <c r="D36" s="53">
        <v>44000</v>
      </c>
      <c r="E36" s="52">
        <f t="shared" si="2"/>
        <v>132000</v>
      </c>
      <c r="F36" s="125"/>
      <c r="G36" s="126"/>
    </row>
    <row r="37" spans="1:7" s="38" customFormat="1" ht="27" customHeight="1">
      <c r="A37" s="103"/>
      <c r="B37" s="127"/>
      <c r="C37" s="40">
        <v>5</v>
      </c>
      <c r="D37" s="53">
        <v>34000</v>
      </c>
      <c r="E37" s="52">
        <f t="shared" si="2"/>
        <v>170000</v>
      </c>
      <c r="F37" s="125"/>
      <c r="G37" s="126"/>
    </row>
    <row r="38" spans="1:7" s="38" customFormat="1" ht="27" customHeight="1">
      <c r="A38" s="103">
        <v>3</v>
      </c>
      <c r="B38" s="127" t="s">
        <v>64</v>
      </c>
      <c r="C38" s="40">
        <v>76</v>
      </c>
      <c r="D38" s="53">
        <v>34000</v>
      </c>
      <c r="E38" s="52">
        <f t="shared" si="2"/>
        <v>2584000</v>
      </c>
      <c r="F38" s="125" t="s">
        <v>63</v>
      </c>
      <c r="G38" s="126">
        <v>0</v>
      </c>
    </row>
    <row r="39" spans="1:7" s="38" customFormat="1" ht="27" customHeight="1">
      <c r="A39" s="103"/>
      <c r="B39" s="127"/>
      <c r="C39" s="40">
        <v>1</v>
      </c>
      <c r="D39" s="53">
        <v>14000</v>
      </c>
      <c r="E39" s="52">
        <f t="shared" si="2"/>
        <v>14000</v>
      </c>
      <c r="F39" s="125"/>
      <c r="G39" s="126"/>
    </row>
    <row r="40" spans="1:7" s="38" customFormat="1" ht="27" customHeight="1">
      <c r="A40" s="42">
        <v>4</v>
      </c>
      <c r="B40" s="43" t="s">
        <v>65</v>
      </c>
      <c r="C40" s="40">
        <v>72</v>
      </c>
      <c r="D40" s="53">
        <v>36000</v>
      </c>
      <c r="E40" s="52">
        <f t="shared" si="2"/>
        <v>2592000</v>
      </c>
      <c r="F40" s="47" t="s">
        <v>66</v>
      </c>
      <c r="G40" s="45">
        <v>0</v>
      </c>
    </row>
    <row r="41" spans="1:7" s="38" customFormat="1" ht="27" customHeight="1">
      <c r="A41" s="103">
        <v>5</v>
      </c>
      <c r="B41" s="127" t="s">
        <v>67</v>
      </c>
      <c r="C41" s="40">
        <v>52</v>
      </c>
      <c r="D41" s="53">
        <v>84310</v>
      </c>
      <c r="E41" s="52">
        <f aca="true" t="shared" si="3" ref="E41:E48">C41*D41</f>
        <v>4384120</v>
      </c>
      <c r="F41" s="125" t="s">
        <v>69</v>
      </c>
      <c r="G41" s="126">
        <v>0</v>
      </c>
    </row>
    <row r="42" spans="1:7" s="38" customFormat="1" ht="27" customHeight="1">
      <c r="A42" s="103"/>
      <c r="B42" s="127"/>
      <c r="C42" s="40">
        <v>7</v>
      </c>
      <c r="D42" s="53">
        <v>17310</v>
      </c>
      <c r="E42" s="52">
        <f t="shared" si="3"/>
        <v>121170</v>
      </c>
      <c r="F42" s="125"/>
      <c r="G42" s="126"/>
    </row>
    <row r="43" spans="1:7" s="38" customFormat="1" ht="27" customHeight="1">
      <c r="A43" s="42">
        <v>6</v>
      </c>
      <c r="B43" s="43" t="s">
        <v>68</v>
      </c>
      <c r="C43" s="40">
        <v>50</v>
      </c>
      <c r="D43" s="53">
        <v>5000</v>
      </c>
      <c r="E43" s="52">
        <f t="shared" si="3"/>
        <v>250000</v>
      </c>
      <c r="F43" s="44" t="s">
        <v>78</v>
      </c>
      <c r="G43" s="45">
        <v>0</v>
      </c>
    </row>
    <row r="44" spans="1:7" s="38" customFormat="1" ht="27" customHeight="1">
      <c r="A44" s="103">
        <v>7</v>
      </c>
      <c r="B44" s="127" t="s">
        <v>79</v>
      </c>
      <c r="C44" s="40">
        <v>13</v>
      </c>
      <c r="D44" s="53">
        <v>39000</v>
      </c>
      <c r="E44" s="52">
        <f t="shared" si="3"/>
        <v>507000</v>
      </c>
      <c r="F44" s="125" t="s">
        <v>70</v>
      </c>
      <c r="G44" s="126">
        <v>0</v>
      </c>
    </row>
    <row r="45" spans="1:7" s="38" customFormat="1" ht="27" customHeight="1">
      <c r="A45" s="103"/>
      <c r="B45" s="127"/>
      <c r="C45" s="40">
        <v>4</v>
      </c>
      <c r="D45" s="53">
        <v>10000</v>
      </c>
      <c r="E45" s="52">
        <f t="shared" si="3"/>
        <v>40000</v>
      </c>
      <c r="F45" s="125"/>
      <c r="G45" s="126"/>
    </row>
    <row r="46" spans="1:7" s="38" customFormat="1" ht="27" customHeight="1">
      <c r="A46" s="103">
        <v>8</v>
      </c>
      <c r="B46" s="127" t="s">
        <v>81</v>
      </c>
      <c r="C46" s="40">
        <v>38</v>
      </c>
      <c r="D46" s="53">
        <v>33000</v>
      </c>
      <c r="E46" s="52">
        <f t="shared" si="3"/>
        <v>1254000</v>
      </c>
      <c r="F46" s="125" t="s">
        <v>80</v>
      </c>
      <c r="G46" s="126">
        <v>0</v>
      </c>
    </row>
    <row r="47" spans="1:7" s="38" customFormat="1" ht="27" customHeight="1">
      <c r="A47" s="103"/>
      <c r="B47" s="127"/>
      <c r="C47" s="40">
        <v>2</v>
      </c>
      <c r="D47" s="53">
        <v>7500</v>
      </c>
      <c r="E47" s="52">
        <f t="shared" si="3"/>
        <v>15000</v>
      </c>
      <c r="F47" s="125"/>
      <c r="G47" s="126"/>
    </row>
    <row r="48" spans="1:7" s="38" customFormat="1" ht="27" customHeight="1">
      <c r="A48" s="42">
        <v>9</v>
      </c>
      <c r="B48" s="43" t="s">
        <v>82</v>
      </c>
      <c r="C48" s="40">
        <v>21</v>
      </c>
      <c r="D48" s="53">
        <v>121000</v>
      </c>
      <c r="E48" s="52">
        <f t="shared" si="3"/>
        <v>2541000</v>
      </c>
      <c r="F48" s="44" t="s">
        <v>83</v>
      </c>
      <c r="G48" s="45">
        <v>0</v>
      </c>
    </row>
    <row r="49" spans="1:7" s="38" customFormat="1" ht="27" customHeight="1">
      <c r="A49" s="54"/>
      <c r="B49" s="42" t="s">
        <v>12</v>
      </c>
      <c r="C49" s="40">
        <f>SUM(C32:C48)</f>
        <v>440</v>
      </c>
      <c r="D49" s="53"/>
      <c r="E49" s="52">
        <f>SUM(E32:E48)</f>
        <v>21508790</v>
      </c>
      <c r="F49" s="55">
        <v>21508790</v>
      </c>
      <c r="G49" s="47"/>
    </row>
    <row r="50" spans="2:5" s="38" customFormat="1" ht="17.25">
      <c r="B50" s="56"/>
      <c r="C50" s="56"/>
      <c r="D50" s="57"/>
      <c r="E50" s="58"/>
    </row>
    <row r="51" spans="2:5" s="38" customFormat="1" ht="17.25">
      <c r="B51" s="56"/>
      <c r="C51" s="56"/>
      <c r="D51" s="57"/>
      <c r="E51" s="58"/>
    </row>
    <row r="52" spans="2:5" s="38" customFormat="1" ht="17.25">
      <c r="B52" s="56"/>
      <c r="C52" s="56"/>
      <c r="D52" s="57"/>
      <c r="E52" s="58"/>
    </row>
    <row r="53" spans="2:5" s="38" customFormat="1" ht="17.25">
      <c r="B53" s="56"/>
      <c r="C53" s="56"/>
      <c r="D53" s="57"/>
      <c r="E53" s="58"/>
    </row>
    <row r="54" spans="2:5" s="38" customFormat="1" ht="17.25">
      <c r="B54" s="56"/>
      <c r="C54" s="56"/>
      <c r="D54" s="57"/>
      <c r="E54" s="58"/>
    </row>
    <row r="55" spans="2:5" s="38" customFormat="1" ht="17.25">
      <c r="B55" s="56"/>
      <c r="C55" s="56"/>
      <c r="D55" s="57"/>
      <c r="E55" s="58"/>
    </row>
    <row r="56" spans="2:5" s="38" customFormat="1" ht="17.25">
      <c r="B56" s="56"/>
      <c r="C56" s="56"/>
      <c r="D56" s="57"/>
      <c r="E56" s="58"/>
    </row>
    <row r="57" spans="2:5" s="38" customFormat="1" ht="17.25">
      <c r="B57" s="56"/>
      <c r="C57" s="56"/>
      <c r="D57" s="57"/>
      <c r="E57" s="58"/>
    </row>
    <row r="58" spans="2:5" s="38" customFormat="1" ht="17.25">
      <c r="B58" s="56"/>
      <c r="C58" s="56"/>
      <c r="D58" s="57"/>
      <c r="E58" s="58"/>
    </row>
    <row r="59" spans="2:5" s="38" customFormat="1" ht="17.25">
      <c r="B59" s="56"/>
      <c r="C59" s="56"/>
      <c r="D59" s="57"/>
      <c r="E59" s="58"/>
    </row>
    <row r="60" spans="2:5" s="38" customFormat="1" ht="17.25">
      <c r="B60" s="56"/>
      <c r="C60" s="56"/>
      <c r="D60" s="57"/>
      <c r="E60" s="58"/>
    </row>
    <row r="61" spans="2:5" s="38" customFormat="1" ht="17.25">
      <c r="B61" s="56"/>
      <c r="C61" s="56"/>
      <c r="D61" s="57"/>
      <c r="E61" s="58"/>
    </row>
    <row r="62" spans="2:5" s="38" customFormat="1" ht="17.25">
      <c r="B62" s="56"/>
      <c r="C62" s="56"/>
      <c r="D62" s="57"/>
      <c r="E62" s="58"/>
    </row>
    <row r="63" spans="2:5" s="38" customFormat="1" ht="17.25">
      <c r="B63" s="56"/>
      <c r="C63" s="56"/>
      <c r="D63" s="57"/>
      <c r="E63" s="58"/>
    </row>
  </sheetData>
  <sheetProtection/>
  <mergeCells count="45">
    <mergeCell ref="F46:F47"/>
    <mergeCell ref="G46:G47"/>
    <mergeCell ref="B46:B47"/>
    <mergeCell ref="A44:A45"/>
    <mergeCell ref="A46:A47"/>
    <mergeCell ref="A38:A39"/>
    <mergeCell ref="B38:B39"/>
    <mergeCell ref="F38:F39"/>
    <mergeCell ref="F44:F45"/>
    <mergeCell ref="B44:B45"/>
    <mergeCell ref="G33:G37"/>
    <mergeCell ref="G38:G39"/>
    <mergeCell ref="B41:B42"/>
    <mergeCell ref="F41:F42"/>
    <mergeCell ref="G41:G42"/>
    <mergeCell ref="A41:A42"/>
    <mergeCell ref="B33:B37"/>
    <mergeCell ref="A33:A37"/>
    <mergeCell ref="F33:F37"/>
    <mergeCell ref="G44:G45"/>
    <mergeCell ref="A15:B15"/>
    <mergeCell ref="F17:F19"/>
    <mergeCell ref="G17:G19"/>
    <mergeCell ref="B17:B19"/>
    <mergeCell ref="A17:A19"/>
    <mergeCell ref="B23:B24"/>
    <mergeCell ref="A23:A24"/>
    <mergeCell ref="F23:F24"/>
    <mergeCell ref="G23:G24"/>
    <mergeCell ref="A7:A9"/>
    <mergeCell ref="B7:B9"/>
    <mergeCell ref="A10:A11"/>
    <mergeCell ref="B10:B11"/>
    <mergeCell ref="F10:F11"/>
    <mergeCell ref="G10:G11"/>
    <mergeCell ref="A25:B25"/>
    <mergeCell ref="A1:G1"/>
    <mergeCell ref="A3:B3"/>
    <mergeCell ref="A4:A5"/>
    <mergeCell ref="B4:B5"/>
    <mergeCell ref="C4:E4"/>
    <mergeCell ref="F4:F5"/>
    <mergeCell ref="G4:G5"/>
    <mergeCell ref="F7:F9"/>
    <mergeCell ref="G7:G9"/>
  </mergeCells>
  <printOptions/>
  <pageMargins left="0.31496062992125984" right="0.196850393700787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00390625" style="0" customWidth="1"/>
    <col min="2" max="2" width="17.140625" style="0" customWidth="1"/>
    <col min="3" max="3" width="12.140625" style="0" customWidth="1"/>
    <col min="4" max="4" width="15.57421875" style="0" customWidth="1"/>
    <col min="5" max="5" width="10.8515625" style="0" customWidth="1"/>
    <col min="6" max="6" width="18.140625" style="0" customWidth="1"/>
    <col min="7" max="7" width="11.00390625" style="0" customWidth="1"/>
  </cols>
  <sheetData>
    <row r="1" spans="1:7" ht="41.25" customHeight="1">
      <c r="A1" s="91" t="s">
        <v>30</v>
      </c>
      <c r="B1" s="91"/>
      <c r="C1" s="91"/>
      <c r="D1" s="91"/>
      <c r="E1" s="91"/>
      <c r="F1" s="91"/>
      <c r="G1" s="91"/>
    </row>
    <row r="2" spans="1:7" ht="16.5">
      <c r="A2" s="6"/>
      <c r="B2" s="6"/>
      <c r="C2" s="6"/>
      <c r="D2" s="6"/>
      <c r="E2" s="6"/>
      <c r="F2" s="6"/>
      <c r="G2" s="6"/>
    </row>
    <row r="3" spans="1:2" ht="29.25" customHeight="1">
      <c r="A3" s="118" t="s">
        <v>33</v>
      </c>
      <c r="B3" s="118"/>
    </row>
    <row r="4" spans="1:7" s="5" customFormat="1" ht="27.75" customHeight="1">
      <c r="A4" s="119" t="s">
        <v>0</v>
      </c>
      <c r="B4" s="121" t="s">
        <v>1</v>
      </c>
      <c r="C4" s="123" t="s">
        <v>7</v>
      </c>
      <c r="D4" s="124"/>
      <c r="E4" s="123" t="s">
        <v>2</v>
      </c>
      <c r="F4" s="124"/>
      <c r="G4" s="119" t="s">
        <v>3</v>
      </c>
    </row>
    <row r="5" spans="1:7" s="5" customFormat="1" ht="27.75" customHeight="1">
      <c r="A5" s="120"/>
      <c r="B5" s="122"/>
      <c r="C5" s="2" t="s">
        <v>5</v>
      </c>
      <c r="D5" s="2" t="s">
        <v>8</v>
      </c>
      <c r="E5" s="2" t="s">
        <v>4</v>
      </c>
      <c r="F5" s="2" t="s">
        <v>9</v>
      </c>
      <c r="G5" s="120"/>
    </row>
    <row r="6" spans="1:7" s="1" customFormat="1" ht="42.75" customHeight="1">
      <c r="A6" s="3">
        <v>1</v>
      </c>
      <c r="B6" s="3" t="s">
        <v>31</v>
      </c>
      <c r="C6" s="3">
        <v>717</v>
      </c>
      <c r="D6" s="4">
        <v>23034840</v>
      </c>
      <c r="E6" s="4">
        <v>60618</v>
      </c>
      <c r="F6" s="4">
        <f>D6</f>
        <v>23034840</v>
      </c>
      <c r="G6" s="4">
        <f>D6-F6</f>
        <v>0</v>
      </c>
    </row>
    <row r="7" spans="1:7" s="1" customFormat="1" ht="42.75" customHeight="1">
      <c r="A7" s="3">
        <v>2</v>
      </c>
      <c r="B7" s="3" t="s">
        <v>32</v>
      </c>
      <c r="C7" s="3">
        <v>590</v>
      </c>
      <c r="D7" s="4">
        <v>18878400</v>
      </c>
      <c r="E7" s="4">
        <v>49680</v>
      </c>
      <c r="F7" s="4">
        <f>D7</f>
        <v>18878400</v>
      </c>
      <c r="G7" s="4">
        <f>D7-F7</f>
        <v>0</v>
      </c>
    </row>
    <row r="8" spans="1:7" s="10" customFormat="1" ht="42.75" customHeight="1">
      <c r="A8" s="116" t="s">
        <v>6</v>
      </c>
      <c r="B8" s="117"/>
      <c r="C8" s="11">
        <f>SUM(C6:C7)</f>
        <v>1307</v>
      </c>
      <c r="D8" s="11">
        <f>SUM(D6:D7)</f>
        <v>41913240</v>
      </c>
      <c r="E8" s="11">
        <f>SUM(E6:E7)</f>
        <v>110298</v>
      </c>
      <c r="F8" s="11">
        <f>SUM(F6:F7)</f>
        <v>41913240</v>
      </c>
      <c r="G8" s="9">
        <f>D8-F8</f>
        <v>0</v>
      </c>
    </row>
  </sheetData>
  <sheetProtection/>
  <mergeCells count="8">
    <mergeCell ref="A8:B8"/>
    <mergeCell ref="A1:G1"/>
    <mergeCell ref="A3:B3"/>
    <mergeCell ref="A4:A5"/>
    <mergeCell ref="B4:B5"/>
    <mergeCell ref="E4:F4"/>
    <mergeCell ref="G4:G5"/>
    <mergeCell ref="C4:D4"/>
  </mergeCells>
  <printOptions/>
  <pageMargins left="0.4" right="0.3" top="1.23" bottom="0.75" header="0.69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9"/>
  <sheetViews>
    <sheetView zoomScalePageLayoutView="0" workbookViewId="0" topLeftCell="A1">
      <selection activeCell="A1" sqref="A1"/>
    </sheetView>
  </sheetViews>
  <sheetFormatPr defaultColWidth="9.140625" defaultRowHeight="27.75" customHeight="1"/>
  <cols>
    <col min="1" max="1" width="10.140625" style="13" customWidth="1"/>
    <col min="2" max="2" width="12.28125" style="14" customWidth="1"/>
    <col min="3" max="3" width="12.00390625" style="15" customWidth="1"/>
    <col min="4" max="4" width="11.140625" style="14" customWidth="1"/>
    <col min="5" max="5" width="11.57421875" style="13" customWidth="1"/>
    <col min="6" max="6" width="17.00390625" style="13" customWidth="1"/>
    <col min="7" max="7" width="13.7109375" style="14" hidden="1" customWidth="1"/>
    <col min="8" max="8" width="9.00390625" style="13" bestFit="1" customWidth="1"/>
    <col min="9" max="9" width="6.28125" style="13" bestFit="1" customWidth="1"/>
    <col min="10" max="16384" width="9.00390625" style="13" customWidth="1"/>
  </cols>
  <sheetData>
    <row r="3" spans="1:9" ht="27.75" customHeight="1">
      <c r="A3" s="137" t="s">
        <v>35</v>
      </c>
      <c r="B3" s="137"/>
      <c r="C3" s="137"/>
      <c r="D3" s="137"/>
      <c r="E3" s="137"/>
      <c r="F3" s="137"/>
      <c r="G3" s="137"/>
      <c r="H3" s="137"/>
      <c r="I3" s="137"/>
    </row>
    <row r="4" spans="8:9" ht="18.75" customHeight="1" thickBot="1">
      <c r="H4" s="138" t="s">
        <v>22</v>
      </c>
      <c r="I4" s="138"/>
    </row>
    <row r="5" spans="1:9" ht="27.75" customHeight="1" thickBot="1">
      <c r="A5" s="32" t="s">
        <v>21</v>
      </c>
      <c r="B5" s="31" t="s">
        <v>20</v>
      </c>
      <c r="C5" s="31" t="s">
        <v>19</v>
      </c>
      <c r="D5" s="30" t="s">
        <v>18</v>
      </c>
      <c r="E5" s="29" t="s">
        <v>17</v>
      </c>
      <c r="F5" s="139"/>
      <c r="G5" s="140"/>
      <c r="H5" s="141"/>
      <c r="I5" s="28" t="s">
        <v>16</v>
      </c>
    </row>
    <row r="6" spans="1:9" ht="33.75" customHeight="1" thickTop="1">
      <c r="A6" s="131" t="s">
        <v>29</v>
      </c>
      <c r="B6" s="134">
        <v>29345100</v>
      </c>
      <c r="C6" s="27">
        <f>94*265+11755*280</f>
        <v>3316310</v>
      </c>
      <c r="D6" s="26"/>
      <c r="E6" s="37" t="s">
        <v>28</v>
      </c>
      <c r="F6" s="142" t="s">
        <v>27</v>
      </c>
      <c r="G6" s="143"/>
      <c r="H6" s="144"/>
      <c r="I6" s="25"/>
    </row>
    <row r="7" spans="1:9" ht="33.75" customHeight="1">
      <c r="A7" s="132"/>
      <c r="B7" s="135"/>
      <c r="C7" s="36">
        <f>94*1635+11755*2010</f>
        <v>23781240</v>
      </c>
      <c r="D7" s="35"/>
      <c r="E7" s="34" t="s">
        <v>26</v>
      </c>
      <c r="F7" s="145" t="s">
        <v>25</v>
      </c>
      <c r="G7" s="146"/>
      <c r="H7" s="147"/>
      <c r="I7" s="33"/>
    </row>
    <row r="8" spans="1:9" ht="33.75" customHeight="1" thickBot="1">
      <c r="A8" s="133"/>
      <c r="B8" s="136"/>
      <c r="C8" s="24">
        <f>94*150+11755*190</f>
        <v>2247550</v>
      </c>
      <c r="D8" s="23"/>
      <c r="E8" s="22" t="s">
        <v>24</v>
      </c>
      <c r="F8" s="148" t="s">
        <v>23</v>
      </c>
      <c r="G8" s="149"/>
      <c r="H8" s="150"/>
      <c r="I8" s="21"/>
    </row>
    <row r="9" spans="1:13" ht="27.75" customHeight="1" thickBot="1" thickTop="1">
      <c r="A9" s="20" t="s">
        <v>15</v>
      </c>
      <c r="B9" s="18">
        <f>SUM(B6:B6)</f>
        <v>29345100</v>
      </c>
      <c r="C9" s="18">
        <f>SUM(C6:C8)</f>
        <v>29345100</v>
      </c>
      <c r="D9" s="19">
        <f>B9-C9</f>
        <v>0</v>
      </c>
      <c r="E9" s="18"/>
      <c r="F9" s="128"/>
      <c r="G9" s="129"/>
      <c r="H9" s="130"/>
      <c r="I9" s="17"/>
      <c r="M9" s="16"/>
    </row>
  </sheetData>
  <sheetProtection/>
  <mergeCells count="9">
    <mergeCell ref="F9:H9"/>
    <mergeCell ref="A6:A8"/>
    <mergeCell ref="B6:B8"/>
    <mergeCell ref="A3:I3"/>
    <mergeCell ref="H4:I4"/>
    <mergeCell ref="F5:H5"/>
    <mergeCell ref="F6:H6"/>
    <mergeCell ref="F7:H7"/>
    <mergeCell ref="F8:H8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A1" sqref="A1:G1"/>
    </sheetView>
  </sheetViews>
  <sheetFormatPr defaultColWidth="9.140625" defaultRowHeight="27.75" customHeight="1"/>
  <cols>
    <col min="1" max="1" width="5.421875" style="13" bestFit="1" customWidth="1"/>
    <col min="2" max="2" width="17.28125" style="14" bestFit="1" customWidth="1"/>
    <col min="3" max="3" width="12.00390625" style="15" customWidth="1"/>
    <col min="4" max="4" width="13.8515625" style="14" bestFit="1" customWidth="1"/>
    <col min="5" max="5" width="11.57421875" style="13" customWidth="1"/>
    <col min="6" max="6" width="40.7109375" style="13" bestFit="1" customWidth="1"/>
    <col min="7" max="7" width="13.7109375" style="14" hidden="1" customWidth="1"/>
    <col min="8" max="16384" width="9.00390625" style="13" customWidth="1"/>
  </cols>
  <sheetData>
    <row r="1" spans="1:7" ht="27.75" customHeight="1">
      <c r="A1" s="91" t="s">
        <v>118</v>
      </c>
      <c r="B1" s="91"/>
      <c r="C1" s="91"/>
      <c r="D1" s="91"/>
      <c r="E1" s="91"/>
      <c r="F1" s="91"/>
      <c r="G1" s="91"/>
    </row>
    <row r="2" spans="1:7" ht="27.75" customHeight="1">
      <c r="A2" s="12"/>
      <c r="B2" s="12"/>
      <c r="C2" s="12"/>
      <c r="D2" s="12"/>
      <c r="E2" s="12"/>
      <c r="F2" s="12"/>
      <c r="G2" s="12"/>
    </row>
    <row r="3" spans="1:5" ht="21" customHeight="1">
      <c r="A3" s="92" t="s">
        <v>33</v>
      </c>
      <c r="B3" s="92"/>
      <c r="C3" s="6"/>
      <c r="D3" s="8"/>
      <c r="E3" s="7"/>
    </row>
    <row r="4" spans="1:7" s="5" customFormat="1" ht="17.25" customHeight="1">
      <c r="A4" s="93" t="s">
        <v>0</v>
      </c>
      <c r="B4" s="93" t="s">
        <v>1</v>
      </c>
      <c r="C4" s="93" t="s">
        <v>14</v>
      </c>
      <c r="D4" s="93"/>
      <c r="E4" s="93"/>
      <c r="F4" s="93" t="s">
        <v>11</v>
      </c>
      <c r="G4" s="93" t="s">
        <v>3</v>
      </c>
    </row>
    <row r="5" spans="1:7" s="5" customFormat="1" ht="17.25" customHeight="1">
      <c r="A5" s="93"/>
      <c r="B5" s="93"/>
      <c r="C5" s="62" t="s">
        <v>5</v>
      </c>
      <c r="D5" s="61" t="s">
        <v>10</v>
      </c>
      <c r="E5" s="61" t="s">
        <v>8</v>
      </c>
      <c r="F5" s="93"/>
      <c r="G5" s="93"/>
    </row>
    <row r="6" spans="1:7" s="38" customFormat="1" ht="27" customHeight="1">
      <c r="A6" s="88">
        <v>1</v>
      </c>
      <c r="B6" s="72" t="s">
        <v>119</v>
      </c>
      <c r="C6" s="40">
        <v>36</v>
      </c>
      <c r="D6" s="63">
        <v>19000</v>
      </c>
      <c r="E6" s="41">
        <v>684000</v>
      </c>
      <c r="F6" s="85" t="s">
        <v>208</v>
      </c>
      <c r="G6" s="65">
        <v>0</v>
      </c>
    </row>
    <row r="7" spans="1:7" s="38" customFormat="1" ht="27" customHeight="1">
      <c r="A7" s="89"/>
      <c r="B7" s="72" t="s">
        <v>120</v>
      </c>
      <c r="C7" s="40">
        <v>65</v>
      </c>
      <c r="D7" s="63">
        <v>19000</v>
      </c>
      <c r="E7" s="41">
        <v>1235000</v>
      </c>
      <c r="F7" s="86"/>
      <c r="G7" s="65"/>
    </row>
    <row r="8" spans="1:7" s="38" customFormat="1" ht="27" customHeight="1">
      <c r="A8" s="89"/>
      <c r="B8" s="72" t="s">
        <v>121</v>
      </c>
      <c r="C8" s="40">
        <v>36</v>
      </c>
      <c r="D8" s="63">
        <v>19000</v>
      </c>
      <c r="E8" s="41">
        <v>684000</v>
      </c>
      <c r="F8" s="86"/>
      <c r="G8" s="65"/>
    </row>
    <row r="9" spans="1:7" s="38" customFormat="1" ht="27" customHeight="1">
      <c r="A9" s="89"/>
      <c r="B9" s="72" t="s">
        <v>122</v>
      </c>
      <c r="C9" s="40">
        <v>17</v>
      </c>
      <c r="D9" s="63">
        <v>19000</v>
      </c>
      <c r="E9" s="41">
        <v>323000</v>
      </c>
      <c r="F9" s="86"/>
      <c r="G9" s="65"/>
    </row>
    <row r="10" spans="1:7" s="38" customFormat="1" ht="27" customHeight="1">
      <c r="A10" s="75"/>
      <c r="B10" s="80" t="s">
        <v>123</v>
      </c>
      <c r="C10" s="81"/>
      <c r="D10" s="82"/>
      <c r="E10" s="41">
        <f>SUM(E6:E9)</f>
        <v>2926000</v>
      </c>
      <c r="F10" s="86"/>
      <c r="G10" s="65"/>
    </row>
    <row r="11" spans="1:7" s="38" customFormat="1" ht="27" customHeight="1">
      <c r="A11" s="88">
        <v>2</v>
      </c>
      <c r="B11" s="73" t="s">
        <v>124</v>
      </c>
      <c r="C11" s="40">
        <v>37</v>
      </c>
      <c r="D11" s="63">
        <v>19000</v>
      </c>
      <c r="E11" s="41">
        <v>703000</v>
      </c>
      <c r="F11" s="86"/>
      <c r="G11" s="65"/>
    </row>
    <row r="12" spans="1:7" s="38" customFormat="1" ht="27" customHeight="1">
      <c r="A12" s="89"/>
      <c r="B12" s="73" t="s">
        <v>125</v>
      </c>
      <c r="C12" s="40">
        <v>73</v>
      </c>
      <c r="D12" s="63">
        <v>19000</v>
      </c>
      <c r="E12" s="41">
        <v>1387000</v>
      </c>
      <c r="F12" s="86"/>
      <c r="G12" s="65"/>
    </row>
    <row r="13" spans="1:7" s="38" customFormat="1" ht="27" customHeight="1">
      <c r="A13" s="89"/>
      <c r="B13" s="73" t="s">
        <v>126</v>
      </c>
      <c r="C13" s="40">
        <v>48</v>
      </c>
      <c r="D13" s="63">
        <v>19000</v>
      </c>
      <c r="E13" s="41">
        <v>912000</v>
      </c>
      <c r="F13" s="86"/>
      <c r="G13" s="65"/>
    </row>
    <row r="14" spans="1:7" s="38" customFormat="1" ht="27" customHeight="1">
      <c r="A14" s="89"/>
      <c r="B14" s="73" t="s">
        <v>127</v>
      </c>
      <c r="C14" s="40">
        <v>37</v>
      </c>
      <c r="D14" s="63">
        <v>19000</v>
      </c>
      <c r="E14" s="41">
        <v>722000</v>
      </c>
      <c r="F14" s="86"/>
      <c r="G14" s="65"/>
    </row>
    <row r="15" spans="1:7" s="38" customFormat="1" ht="27" customHeight="1">
      <c r="A15" s="89"/>
      <c r="B15" s="73" t="s">
        <v>128</v>
      </c>
      <c r="C15" s="40">
        <v>14</v>
      </c>
      <c r="D15" s="63">
        <v>19000</v>
      </c>
      <c r="E15" s="41">
        <v>266000</v>
      </c>
      <c r="F15" s="86"/>
      <c r="G15" s="65"/>
    </row>
    <row r="16" spans="1:7" s="38" customFormat="1" ht="27" customHeight="1">
      <c r="A16" s="89"/>
      <c r="B16" s="73" t="s">
        <v>129</v>
      </c>
      <c r="C16" s="40">
        <v>36</v>
      </c>
      <c r="D16" s="63">
        <v>19000</v>
      </c>
      <c r="E16" s="41">
        <v>684000</v>
      </c>
      <c r="F16" s="86"/>
      <c r="G16" s="65"/>
    </row>
    <row r="17" spans="1:7" s="38" customFormat="1" ht="27" customHeight="1">
      <c r="A17" s="90"/>
      <c r="B17" s="80" t="s">
        <v>123</v>
      </c>
      <c r="C17" s="81"/>
      <c r="D17" s="82"/>
      <c r="E17" s="41">
        <f>SUM(E11:E16)</f>
        <v>4674000</v>
      </c>
      <c r="F17" s="86"/>
      <c r="G17" s="65"/>
    </row>
    <row r="18" spans="1:7" s="38" customFormat="1" ht="27" customHeight="1">
      <c r="A18" s="88">
        <v>3</v>
      </c>
      <c r="B18" s="69" t="s">
        <v>133</v>
      </c>
      <c r="C18" s="40">
        <v>29</v>
      </c>
      <c r="D18" s="63">
        <v>49000</v>
      </c>
      <c r="E18" s="41">
        <v>1421000</v>
      </c>
      <c r="F18" s="86"/>
      <c r="G18" s="65"/>
    </row>
    <row r="19" spans="1:7" s="38" customFormat="1" ht="27" customHeight="1">
      <c r="A19" s="89"/>
      <c r="B19" s="100" t="s">
        <v>132</v>
      </c>
      <c r="C19" s="40">
        <v>32</v>
      </c>
      <c r="D19" s="63">
        <v>73500</v>
      </c>
      <c r="E19" s="41">
        <v>2352000</v>
      </c>
      <c r="F19" s="86"/>
      <c r="G19" s="65"/>
    </row>
    <row r="20" spans="1:7" s="38" customFormat="1" ht="27" customHeight="1">
      <c r="A20" s="89"/>
      <c r="B20" s="101"/>
      <c r="C20" s="40">
        <v>1</v>
      </c>
      <c r="D20" s="63">
        <v>24500</v>
      </c>
      <c r="E20" s="41">
        <v>24500</v>
      </c>
      <c r="F20" s="86"/>
      <c r="G20" s="65"/>
    </row>
    <row r="21" spans="1:7" s="38" customFormat="1" ht="27" customHeight="1">
      <c r="A21" s="89"/>
      <c r="B21" s="69" t="s">
        <v>131</v>
      </c>
      <c r="C21" s="40">
        <v>31</v>
      </c>
      <c r="D21" s="63">
        <v>49000</v>
      </c>
      <c r="E21" s="41">
        <v>1519000</v>
      </c>
      <c r="F21" s="86"/>
      <c r="G21" s="65"/>
    </row>
    <row r="22" spans="1:7" s="38" customFormat="1" ht="27" customHeight="1">
      <c r="A22" s="89"/>
      <c r="B22" s="69" t="s">
        <v>130</v>
      </c>
      <c r="C22" s="40">
        <v>27</v>
      </c>
      <c r="D22" s="63">
        <v>49000</v>
      </c>
      <c r="E22" s="41">
        <v>1323000</v>
      </c>
      <c r="F22" s="86"/>
      <c r="G22" s="65"/>
    </row>
    <row r="23" spans="1:7" s="38" customFormat="1" ht="27" customHeight="1">
      <c r="A23" s="89"/>
      <c r="B23" s="73" t="s">
        <v>128</v>
      </c>
      <c r="C23" s="40">
        <v>27</v>
      </c>
      <c r="D23" s="63">
        <v>49000</v>
      </c>
      <c r="E23" s="41">
        <v>539000</v>
      </c>
      <c r="F23" s="86"/>
      <c r="G23" s="65"/>
    </row>
    <row r="24" spans="1:7" s="38" customFormat="1" ht="27" customHeight="1">
      <c r="A24" s="89"/>
      <c r="B24" s="73" t="s">
        <v>129</v>
      </c>
      <c r="C24" s="40">
        <v>18</v>
      </c>
      <c r="D24" s="63">
        <v>49000</v>
      </c>
      <c r="E24" s="41">
        <v>882000</v>
      </c>
      <c r="F24" s="86"/>
      <c r="G24" s="65"/>
    </row>
    <row r="25" spans="1:7" s="38" customFormat="1" ht="27" customHeight="1">
      <c r="A25" s="90"/>
      <c r="B25" s="80" t="s">
        <v>123</v>
      </c>
      <c r="C25" s="81"/>
      <c r="D25" s="82"/>
      <c r="E25" s="41">
        <f>SUM(E18:E24)</f>
        <v>8060500</v>
      </c>
      <c r="F25" s="86"/>
      <c r="G25" s="65"/>
    </row>
    <row r="26" spans="1:7" s="38" customFormat="1" ht="27" customHeight="1">
      <c r="A26" s="88">
        <v>4</v>
      </c>
      <c r="B26" s="104" t="s">
        <v>136</v>
      </c>
      <c r="C26" s="40">
        <v>40</v>
      </c>
      <c r="D26" s="63">
        <v>45000</v>
      </c>
      <c r="E26" s="41">
        <v>1800000</v>
      </c>
      <c r="F26" s="86"/>
      <c r="G26" s="65"/>
    </row>
    <row r="27" spans="1:7" s="38" customFormat="1" ht="27" customHeight="1">
      <c r="A27" s="89"/>
      <c r="B27" s="104"/>
      <c r="C27" s="40">
        <v>1</v>
      </c>
      <c r="D27" s="63">
        <v>22500</v>
      </c>
      <c r="E27" s="41">
        <v>22500</v>
      </c>
      <c r="F27" s="86"/>
      <c r="G27" s="65"/>
    </row>
    <row r="28" spans="1:7" s="38" customFormat="1" ht="27" customHeight="1">
      <c r="A28" s="89"/>
      <c r="B28" s="104" t="s">
        <v>137</v>
      </c>
      <c r="C28" s="40">
        <v>66</v>
      </c>
      <c r="D28" s="63">
        <v>45000</v>
      </c>
      <c r="E28" s="41">
        <v>2970000</v>
      </c>
      <c r="F28" s="86"/>
      <c r="G28" s="65"/>
    </row>
    <row r="29" spans="1:7" s="38" customFormat="1" ht="27" customHeight="1">
      <c r="A29" s="89"/>
      <c r="B29" s="104"/>
      <c r="C29" s="40">
        <v>1</v>
      </c>
      <c r="D29" s="63">
        <v>22500</v>
      </c>
      <c r="E29" s="41">
        <v>22500</v>
      </c>
      <c r="F29" s="86"/>
      <c r="G29" s="65"/>
    </row>
    <row r="30" spans="1:7" s="38" customFormat="1" ht="27" customHeight="1">
      <c r="A30" s="89"/>
      <c r="B30" s="77" t="s">
        <v>138</v>
      </c>
      <c r="C30" s="40">
        <v>34</v>
      </c>
      <c r="D30" s="63">
        <v>45000</v>
      </c>
      <c r="E30" s="41">
        <v>1530000</v>
      </c>
      <c r="F30" s="86"/>
      <c r="G30" s="65"/>
    </row>
    <row r="31" spans="1:7" s="38" customFormat="1" ht="27" customHeight="1">
      <c r="A31" s="89"/>
      <c r="B31" s="77" t="s">
        <v>139</v>
      </c>
      <c r="C31" s="40">
        <v>34</v>
      </c>
      <c r="D31" s="63">
        <v>45000</v>
      </c>
      <c r="E31" s="41">
        <v>1530000</v>
      </c>
      <c r="F31" s="86"/>
      <c r="G31" s="65"/>
    </row>
    <row r="32" spans="1:7" s="38" customFormat="1" ht="27" customHeight="1">
      <c r="A32" s="89"/>
      <c r="B32" s="77" t="s">
        <v>135</v>
      </c>
      <c r="C32" s="40">
        <v>20</v>
      </c>
      <c r="D32" s="63">
        <v>45000</v>
      </c>
      <c r="E32" s="41">
        <v>900000</v>
      </c>
      <c r="F32" s="86"/>
      <c r="G32" s="65"/>
    </row>
    <row r="33" spans="1:7" s="38" customFormat="1" ht="27" customHeight="1">
      <c r="A33" s="89"/>
      <c r="B33" s="77" t="s">
        <v>134</v>
      </c>
      <c r="C33" s="40">
        <v>25</v>
      </c>
      <c r="D33" s="63">
        <v>45000</v>
      </c>
      <c r="E33" s="41">
        <v>1125000</v>
      </c>
      <c r="F33" s="86"/>
      <c r="G33" s="65"/>
    </row>
    <row r="34" spans="1:7" s="38" customFormat="1" ht="27" customHeight="1">
      <c r="A34" s="90"/>
      <c r="B34" s="94" t="s">
        <v>123</v>
      </c>
      <c r="C34" s="94"/>
      <c r="D34" s="94"/>
      <c r="E34" s="41">
        <f>SUM(E26:E33)</f>
        <v>9900000</v>
      </c>
      <c r="F34" s="86"/>
      <c r="G34" s="65"/>
    </row>
    <row r="35" spans="1:7" s="38" customFormat="1" ht="27" customHeight="1">
      <c r="A35" s="88">
        <v>5</v>
      </c>
      <c r="B35" s="95" t="s">
        <v>140</v>
      </c>
      <c r="C35" s="40">
        <v>26</v>
      </c>
      <c r="D35" s="63">
        <v>60000</v>
      </c>
      <c r="E35" s="76">
        <v>1560000</v>
      </c>
      <c r="F35" s="86"/>
      <c r="G35" s="65"/>
    </row>
    <row r="36" spans="1:7" s="38" customFormat="1" ht="27" customHeight="1">
      <c r="A36" s="89"/>
      <c r="B36" s="96"/>
      <c r="C36" s="40">
        <v>1</v>
      </c>
      <c r="D36" s="63">
        <v>30000</v>
      </c>
      <c r="E36" s="76">
        <v>30000</v>
      </c>
      <c r="F36" s="86"/>
      <c r="G36" s="65"/>
    </row>
    <row r="37" spans="1:7" s="38" customFormat="1" ht="27" customHeight="1">
      <c r="A37" s="89"/>
      <c r="B37" s="78" t="s">
        <v>141</v>
      </c>
      <c r="C37" s="40">
        <v>29</v>
      </c>
      <c r="D37" s="63">
        <v>60000</v>
      </c>
      <c r="E37" s="76">
        <v>1740000</v>
      </c>
      <c r="F37" s="86"/>
      <c r="G37" s="65"/>
    </row>
    <row r="38" spans="1:7" s="38" customFormat="1" ht="27" customHeight="1">
      <c r="A38" s="89"/>
      <c r="B38" s="78" t="s">
        <v>142</v>
      </c>
      <c r="C38" s="40">
        <v>20</v>
      </c>
      <c r="D38" s="63">
        <v>60000</v>
      </c>
      <c r="E38" s="76">
        <v>1200000</v>
      </c>
      <c r="F38" s="86"/>
      <c r="G38" s="65"/>
    </row>
    <row r="39" spans="1:7" s="38" customFormat="1" ht="27" customHeight="1">
      <c r="A39" s="89"/>
      <c r="B39" s="78" t="s">
        <v>143</v>
      </c>
      <c r="C39" s="40">
        <v>18</v>
      </c>
      <c r="D39" s="63">
        <v>60000</v>
      </c>
      <c r="E39" s="76">
        <v>1080000</v>
      </c>
      <c r="F39" s="86"/>
      <c r="G39" s="65"/>
    </row>
    <row r="40" spans="1:7" s="38" customFormat="1" ht="27" customHeight="1">
      <c r="A40" s="90"/>
      <c r="B40" s="82" t="s">
        <v>123</v>
      </c>
      <c r="C40" s="94"/>
      <c r="D40" s="94"/>
      <c r="E40" s="76">
        <f>SUM(E35:E39)</f>
        <v>5610000</v>
      </c>
      <c r="F40" s="86"/>
      <c r="G40" s="65"/>
    </row>
    <row r="41" spans="1:7" s="38" customFormat="1" ht="27" customHeight="1">
      <c r="A41" s="103">
        <v>6</v>
      </c>
      <c r="B41" s="97" t="s">
        <v>153</v>
      </c>
      <c r="C41" s="40">
        <v>44</v>
      </c>
      <c r="D41" s="63">
        <v>90000</v>
      </c>
      <c r="E41" s="76">
        <v>3960000</v>
      </c>
      <c r="F41" s="86"/>
      <c r="G41" s="65"/>
    </row>
    <row r="42" spans="1:7" s="38" customFormat="1" ht="27" customHeight="1">
      <c r="A42" s="103"/>
      <c r="B42" s="98"/>
      <c r="C42" s="40">
        <v>8</v>
      </c>
      <c r="D42" s="63">
        <v>50000</v>
      </c>
      <c r="E42" s="76">
        <v>400000</v>
      </c>
      <c r="F42" s="86"/>
      <c r="G42" s="65"/>
    </row>
    <row r="43" spans="1:7" s="38" customFormat="1" ht="27" customHeight="1">
      <c r="A43" s="103"/>
      <c r="B43" s="99"/>
      <c r="C43" s="40">
        <v>5</v>
      </c>
      <c r="D43" s="63">
        <v>40000</v>
      </c>
      <c r="E43" s="76">
        <v>200000</v>
      </c>
      <c r="F43" s="86"/>
      <c r="G43" s="65"/>
    </row>
    <row r="44" spans="1:7" s="38" customFormat="1" ht="27" customHeight="1">
      <c r="A44" s="103"/>
      <c r="B44" s="100" t="s">
        <v>152</v>
      </c>
      <c r="C44" s="40">
        <v>46</v>
      </c>
      <c r="D44" s="63">
        <v>90000</v>
      </c>
      <c r="E44" s="76">
        <v>4140000</v>
      </c>
      <c r="F44" s="86"/>
      <c r="G44" s="65"/>
    </row>
    <row r="45" spans="1:7" s="38" customFormat="1" ht="27" customHeight="1">
      <c r="A45" s="103"/>
      <c r="B45" s="101"/>
      <c r="C45" s="40">
        <v>3</v>
      </c>
      <c r="D45" s="63">
        <v>50000</v>
      </c>
      <c r="E45" s="76">
        <v>150000</v>
      </c>
      <c r="F45" s="86"/>
      <c r="G45" s="65"/>
    </row>
    <row r="46" spans="1:7" s="38" customFormat="1" ht="27" customHeight="1">
      <c r="A46" s="103"/>
      <c r="B46" s="100" t="s">
        <v>151</v>
      </c>
      <c r="C46" s="40">
        <v>47</v>
      </c>
      <c r="D46" s="63">
        <v>90000</v>
      </c>
      <c r="E46" s="76">
        <v>4230000</v>
      </c>
      <c r="F46" s="86"/>
      <c r="G46" s="65"/>
    </row>
    <row r="47" spans="1:7" s="38" customFormat="1" ht="27" customHeight="1">
      <c r="A47" s="103"/>
      <c r="B47" s="102"/>
      <c r="C47" s="40">
        <v>8</v>
      </c>
      <c r="D47" s="63">
        <v>60000</v>
      </c>
      <c r="E47" s="76">
        <v>480000</v>
      </c>
      <c r="F47" s="86"/>
      <c r="G47" s="65"/>
    </row>
    <row r="48" spans="1:7" s="38" customFormat="1" ht="27" customHeight="1">
      <c r="A48" s="103"/>
      <c r="B48" s="102"/>
      <c r="C48" s="40">
        <v>2</v>
      </c>
      <c r="D48" s="63">
        <v>50000</v>
      </c>
      <c r="E48" s="76">
        <v>100000</v>
      </c>
      <c r="F48" s="86"/>
      <c r="G48" s="65"/>
    </row>
    <row r="49" spans="1:7" s="38" customFormat="1" ht="27" customHeight="1">
      <c r="A49" s="103"/>
      <c r="B49" s="102"/>
      <c r="C49" s="40">
        <v>1</v>
      </c>
      <c r="D49" s="63">
        <v>45000</v>
      </c>
      <c r="E49" s="76">
        <v>45000</v>
      </c>
      <c r="F49" s="86"/>
      <c r="G49" s="65"/>
    </row>
    <row r="50" spans="1:7" s="38" customFormat="1" ht="27" customHeight="1">
      <c r="A50" s="103"/>
      <c r="B50" s="101"/>
      <c r="C50" s="40">
        <v>5</v>
      </c>
      <c r="D50" s="63">
        <v>40000</v>
      </c>
      <c r="E50" s="76">
        <v>200000</v>
      </c>
      <c r="F50" s="86"/>
      <c r="G50" s="65"/>
    </row>
    <row r="51" spans="1:7" s="38" customFormat="1" ht="27" customHeight="1">
      <c r="A51" s="103"/>
      <c r="B51" s="100" t="s">
        <v>150</v>
      </c>
      <c r="C51" s="40">
        <v>54</v>
      </c>
      <c r="D51" s="63">
        <v>90000</v>
      </c>
      <c r="E51" s="76">
        <v>4860000</v>
      </c>
      <c r="F51" s="86"/>
      <c r="G51" s="65"/>
    </row>
    <row r="52" spans="1:7" s="38" customFormat="1" ht="27" customHeight="1">
      <c r="A52" s="103"/>
      <c r="B52" s="101"/>
      <c r="C52" s="40">
        <v>3</v>
      </c>
      <c r="D52" s="63">
        <v>50000</v>
      </c>
      <c r="E52" s="76">
        <v>150000</v>
      </c>
      <c r="F52" s="86"/>
      <c r="G52" s="65"/>
    </row>
    <row r="53" spans="1:7" s="38" customFormat="1" ht="27" customHeight="1">
      <c r="A53" s="103"/>
      <c r="B53" s="100" t="s">
        <v>149</v>
      </c>
      <c r="C53" s="40">
        <v>52</v>
      </c>
      <c r="D53" s="63">
        <v>90000</v>
      </c>
      <c r="E53" s="76">
        <v>4680000</v>
      </c>
      <c r="F53" s="86"/>
      <c r="G53" s="65"/>
    </row>
    <row r="54" spans="1:7" s="38" customFormat="1" ht="27" customHeight="1">
      <c r="A54" s="103"/>
      <c r="B54" s="101"/>
      <c r="C54" s="40">
        <v>3</v>
      </c>
      <c r="D54" s="63">
        <v>50000</v>
      </c>
      <c r="E54" s="76">
        <v>150000</v>
      </c>
      <c r="F54" s="86"/>
      <c r="G54" s="65"/>
    </row>
    <row r="55" spans="1:7" s="38" customFormat="1" ht="27" customHeight="1">
      <c r="A55" s="103"/>
      <c r="B55" s="100" t="s">
        <v>148</v>
      </c>
      <c r="C55" s="40">
        <v>51</v>
      </c>
      <c r="D55" s="63">
        <v>90000</v>
      </c>
      <c r="E55" s="76">
        <v>4590000</v>
      </c>
      <c r="F55" s="86"/>
      <c r="G55" s="65"/>
    </row>
    <row r="56" spans="1:7" s="38" customFormat="1" ht="27" customHeight="1">
      <c r="A56" s="103"/>
      <c r="B56" s="101"/>
      <c r="C56" s="40">
        <v>4</v>
      </c>
      <c r="D56" s="63">
        <v>50000</v>
      </c>
      <c r="E56" s="76">
        <v>200000</v>
      </c>
      <c r="F56" s="86"/>
      <c r="G56" s="65"/>
    </row>
    <row r="57" spans="1:7" s="38" customFormat="1" ht="27" customHeight="1">
      <c r="A57" s="103"/>
      <c r="B57" s="100" t="s">
        <v>147</v>
      </c>
      <c r="C57" s="40">
        <v>49</v>
      </c>
      <c r="D57" s="63">
        <v>90000</v>
      </c>
      <c r="E57" s="76">
        <v>4410000</v>
      </c>
      <c r="F57" s="86"/>
      <c r="G57" s="65"/>
    </row>
    <row r="58" spans="1:7" s="38" customFormat="1" ht="27" customHeight="1">
      <c r="A58" s="103"/>
      <c r="B58" s="101"/>
      <c r="C58" s="40">
        <v>4</v>
      </c>
      <c r="D58" s="63">
        <v>50000</v>
      </c>
      <c r="E58" s="76">
        <v>200000</v>
      </c>
      <c r="F58" s="86"/>
      <c r="G58" s="65"/>
    </row>
    <row r="59" spans="1:7" s="38" customFormat="1" ht="27" customHeight="1">
      <c r="A59" s="103"/>
      <c r="B59" s="100" t="s">
        <v>146</v>
      </c>
      <c r="C59" s="40">
        <v>46</v>
      </c>
      <c r="D59" s="63">
        <v>90000</v>
      </c>
      <c r="E59" s="76">
        <v>4140000</v>
      </c>
      <c r="F59" s="86"/>
      <c r="G59" s="65"/>
    </row>
    <row r="60" spans="1:7" s="38" customFormat="1" ht="27" customHeight="1">
      <c r="A60" s="103"/>
      <c r="B60" s="101"/>
      <c r="C60" s="40">
        <v>3</v>
      </c>
      <c r="D60" s="63">
        <v>50000</v>
      </c>
      <c r="E60" s="76">
        <v>150000</v>
      </c>
      <c r="F60" s="86"/>
      <c r="G60" s="65"/>
    </row>
    <row r="61" spans="1:7" s="38" customFormat="1" ht="27" customHeight="1">
      <c r="A61" s="103"/>
      <c r="B61" s="100" t="s">
        <v>145</v>
      </c>
      <c r="C61" s="40">
        <v>38</v>
      </c>
      <c r="D61" s="63">
        <v>90000</v>
      </c>
      <c r="E61" s="76">
        <v>3420000</v>
      </c>
      <c r="F61" s="86"/>
      <c r="G61" s="65"/>
    </row>
    <row r="62" spans="1:7" s="38" customFormat="1" ht="27" customHeight="1">
      <c r="A62" s="103"/>
      <c r="B62" s="101"/>
      <c r="C62" s="40">
        <v>2</v>
      </c>
      <c r="D62" s="63">
        <v>50000</v>
      </c>
      <c r="E62" s="76">
        <v>100000</v>
      </c>
      <c r="F62" s="86"/>
      <c r="G62" s="65"/>
    </row>
    <row r="63" spans="1:7" s="38" customFormat="1" ht="27" customHeight="1">
      <c r="A63" s="103"/>
      <c r="B63" s="100" t="s">
        <v>144</v>
      </c>
      <c r="C63" s="40">
        <v>37</v>
      </c>
      <c r="D63" s="63">
        <v>90000</v>
      </c>
      <c r="E63" s="76">
        <v>3330000</v>
      </c>
      <c r="F63" s="86"/>
      <c r="G63" s="65"/>
    </row>
    <row r="64" spans="1:7" s="38" customFormat="1" ht="27" customHeight="1">
      <c r="A64" s="103"/>
      <c r="B64" s="101"/>
      <c r="C64" s="40">
        <v>2</v>
      </c>
      <c r="D64" s="63">
        <v>50000</v>
      </c>
      <c r="E64" s="76">
        <v>100000</v>
      </c>
      <c r="F64" s="86"/>
      <c r="G64" s="65"/>
    </row>
    <row r="65" spans="1:7" s="38" customFormat="1" ht="27" customHeight="1">
      <c r="A65" s="103"/>
      <c r="B65" s="100" t="s">
        <v>154</v>
      </c>
      <c r="C65" s="40">
        <v>37</v>
      </c>
      <c r="D65" s="63">
        <v>90000</v>
      </c>
      <c r="E65" s="76">
        <v>3330000</v>
      </c>
      <c r="F65" s="86"/>
      <c r="G65" s="65"/>
    </row>
    <row r="66" spans="1:7" s="38" customFormat="1" ht="27" customHeight="1">
      <c r="A66" s="103"/>
      <c r="B66" s="84"/>
      <c r="C66" s="40">
        <v>12</v>
      </c>
      <c r="D66" s="63">
        <v>50000</v>
      </c>
      <c r="E66" s="76">
        <v>600000</v>
      </c>
      <c r="F66" s="86"/>
      <c r="G66" s="65"/>
    </row>
    <row r="67" spans="1:7" s="38" customFormat="1" ht="27" customHeight="1">
      <c r="A67" s="103"/>
      <c r="B67" s="83" t="s">
        <v>155</v>
      </c>
      <c r="C67" s="40">
        <v>34</v>
      </c>
      <c r="D67" s="63">
        <v>90000</v>
      </c>
      <c r="E67" s="76">
        <v>3060000</v>
      </c>
      <c r="F67" s="86"/>
      <c r="G67" s="65"/>
    </row>
    <row r="68" spans="1:7" s="38" customFormat="1" ht="27" customHeight="1">
      <c r="A68" s="103"/>
      <c r="B68" s="84"/>
      <c r="C68" s="40">
        <v>12</v>
      </c>
      <c r="D68" s="63">
        <v>50000</v>
      </c>
      <c r="E68" s="76">
        <v>600000</v>
      </c>
      <c r="F68" s="86"/>
      <c r="G68" s="65"/>
    </row>
    <row r="69" spans="1:7" s="38" customFormat="1" ht="27" customHeight="1">
      <c r="A69" s="103"/>
      <c r="B69" s="82" t="s">
        <v>123</v>
      </c>
      <c r="C69" s="94"/>
      <c r="D69" s="94"/>
      <c r="E69" s="76">
        <f>SUM(E41:E68)</f>
        <v>51975000</v>
      </c>
      <c r="F69" s="86"/>
      <c r="G69" s="65"/>
    </row>
    <row r="70" spans="1:7" s="38" customFormat="1" ht="27" customHeight="1">
      <c r="A70" s="103">
        <v>7</v>
      </c>
      <c r="B70" s="78" t="s">
        <v>158</v>
      </c>
      <c r="C70" s="40">
        <v>15</v>
      </c>
      <c r="D70" s="63">
        <v>38000</v>
      </c>
      <c r="E70" s="41">
        <v>570000</v>
      </c>
      <c r="F70" s="86"/>
      <c r="G70" s="65"/>
    </row>
    <row r="71" spans="1:7" s="38" customFormat="1" ht="27" customHeight="1">
      <c r="A71" s="103"/>
      <c r="B71" s="78" t="s">
        <v>159</v>
      </c>
      <c r="C71" s="40">
        <v>33</v>
      </c>
      <c r="D71" s="63">
        <v>38000</v>
      </c>
      <c r="E71" s="41">
        <v>1254000</v>
      </c>
      <c r="F71" s="86"/>
      <c r="G71" s="65"/>
    </row>
    <row r="72" spans="1:7" s="38" customFormat="1" ht="27" customHeight="1">
      <c r="A72" s="103"/>
      <c r="B72" s="78" t="s">
        <v>156</v>
      </c>
      <c r="C72" s="40">
        <v>32</v>
      </c>
      <c r="D72" s="63">
        <v>38000</v>
      </c>
      <c r="E72" s="41">
        <v>1216000</v>
      </c>
      <c r="F72" s="86"/>
      <c r="G72" s="65"/>
    </row>
    <row r="73" spans="1:7" s="38" customFormat="1" ht="27" customHeight="1">
      <c r="A73" s="103"/>
      <c r="B73" s="78" t="s">
        <v>160</v>
      </c>
      <c r="C73" s="40">
        <v>30</v>
      </c>
      <c r="D73" s="63">
        <v>38000</v>
      </c>
      <c r="E73" s="41">
        <v>1140000</v>
      </c>
      <c r="F73" s="86"/>
      <c r="G73" s="65"/>
    </row>
    <row r="74" spans="1:7" s="38" customFormat="1" ht="27" customHeight="1">
      <c r="A74" s="103"/>
      <c r="B74" s="79" t="s">
        <v>161</v>
      </c>
      <c r="C74" s="40">
        <v>27</v>
      </c>
      <c r="D74" s="63">
        <v>19000</v>
      </c>
      <c r="E74" s="41">
        <v>513000</v>
      </c>
      <c r="F74" s="86"/>
      <c r="G74" s="65"/>
    </row>
    <row r="75" spans="1:7" s="38" customFormat="1" ht="27" customHeight="1">
      <c r="A75" s="103"/>
      <c r="B75" s="95" t="s">
        <v>157</v>
      </c>
      <c r="C75" s="40">
        <v>31</v>
      </c>
      <c r="D75" s="63">
        <v>38000</v>
      </c>
      <c r="E75" s="41">
        <v>1178000</v>
      </c>
      <c r="F75" s="86"/>
      <c r="G75" s="65"/>
    </row>
    <row r="76" spans="1:7" s="38" customFormat="1" ht="27" customHeight="1">
      <c r="A76" s="103"/>
      <c r="B76" s="105"/>
      <c r="C76" s="40">
        <v>1</v>
      </c>
      <c r="D76" s="63">
        <v>19000</v>
      </c>
      <c r="E76" s="41">
        <v>19000</v>
      </c>
      <c r="F76" s="86"/>
      <c r="G76" s="65"/>
    </row>
    <row r="77" spans="1:7" s="38" customFormat="1" ht="27" customHeight="1">
      <c r="A77" s="103"/>
      <c r="B77" s="81" t="s">
        <v>123</v>
      </c>
      <c r="C77" s="81"/>
      <c r="D77" s="82"/>
      <c r="E77" s="41">
        <f>SUM(E70:E76)</f>
        <v>5890000</v>
      </c>
      <c r="F77" s="86"/>
      <c r="G77" s="65"/>
    </row>
    <row r="78" spans="1:7" s="38" customFormat="1" ht="27" customHeight="1">
      <c r="A78" s="89">
        <v>8</v>
      </c>
      <c r="B78" s="73" t="s">
        <v>162</v>
      </c>
      <c r="C78" s="40">
        <v>42</v>
      </c>
      <c r="D78" s="63">
        <v>46000</v>
      </c>
      <c r="E78" s="41">
        <v>1932000</v>
      </c>
      <c r="F78" s="86"/>
      <c r="G78" s="65"/>
    </row>
    <row r="79" spans="1:7" s="38" customFormat="1" ht="27" customHeight="1">
      <c r="A79" s="89"/>
      <c r="B79" s="73" t="s">
        <v>163</v>
      </c>
      <c r="C79" s="40">
        <v>68</v>
      </c>
      <c r="D79" s="63">
        <v>46000</v>
      </c>
      <c r="E79" s="41">
        <v>3128000</v>
      </c>
      <c r="F79" s="86"/>
      <c r="G79" s="65"/>
    </row>
    <row r="80" spans="1:7" s="38" customFormat="1" ht="27" customHeight="1">
      <c r="A80" s="89"/>
      <c r="B80" s="73" t="s">
        <v>164</v>
      </c>
      <c r="C80" s="40">
        <v>49</v>
      </c>
      <c r="D80" s="63">
        <v>46000</v>
      </c>
      <c r="E80" s="76">
        <v>2254000</v>
      </c>
      <c r="F80" s="86"/>
      <c r="G80" s="65"/>
    </row>
    <row r="81" spans="1:7" s="38" customFormat="1" ht="27" customHeight="1">
      <c r="A81" s="89"/>
      <c r="B81" s="73" t="s">
        <v>165</v>
      </c>
      <c r="C81" s="40">
        <v>40</v>
      </c>
      <c r="D81" s="63">
        <v>46000</v>
      </c>
      <c r="E81" s="76">
        <v>1840000</v>
      </c>
      <c r="F81" s="86"/>
      <c r="G81" s="65"/>
    </row>
    <row r="82" spans="1:7" s="38" customFormat="1" ht="27" customHeight="1">
      <c r="A82" s="89"/>
      <c r="B82" s="73" t="s">
        <v>166</v>
      </c>
      <c r="C82" s="40">
        <v>39</v>
      </c>
      <c r="D82" s="63">
        <v>23000</v>
      </c>
      <c r="E82" s="76">
        <v>897000</v>
      </c>
      <c r="F82" s="86"/>
      <c r="G82" s="65"/>
    </row>
    <row r="83" spans="1:7" s="38" customFormat="1" ht="27" customHeight="1">
      <c r="A83" s="89"/>
      <c r="B83" s="73" t="s">
        <v>167</v>
      </c>
      <c r="C83" s="40">
        <v>34</v>
      </c>
      <c r="D83" s="63">
        <v>46000</v>
      </c>
      <c r="E83" s="76">
        <v>1564000</v>
      </c>
      <c r="F83" s="86"/>
      <c r="G83" s="65"/>
    </row>
    <row r="84" spans="1:7" s="38" customFormat="1" ht="27" customHeight="1">
      <c r="A84" s="89"/>
      <c r="B84" s="80" t="s">
        <v>123</v>
      </c>
      <c r="C84" s="81"/>
      <c r="D84" s="82"/>
      <c r="E84" s="76">
        <f>SUM(E78:E83)</f>
        <v>11615000</v>
      </c>
      <c r="F84" s="86"/>
      <c r="G84" s="65"/>
    </row>
    <row r="85" spans="1:7" s="38" customFormat="1" ht="27" customHeight="1">
      <c r="A85" s="103">
        <v>9</v>
      </c>
      <c r="B85" s="73" t="s">
        <v>168</v>
      </c>
      <c r="C85" s="40">
        <v>7</v>
      </c>
      <c r="D85" s="63">
        <v>36000</v>
      </c>
      <c r="E85" s="41">
        <v>252000</v>
      </c>
      <c r="F85" s="86"/>
      <c r="G85" s="65"/>
    </row>
    <row r="86" spans="1:7" s="38" customFormat="1" ht="27" customHeight="1">
      <c r="A86" s="103"/>
      <c r="B86" s="73" t="s">
        <v>169</v>
      </c>
      <c r="C86" s="40">
        <v>9</v>
      </c>
      <c r="D86" s="63">
        <v>36000</v>
      </c>
      <c r="E86" s="41">
        <v>324000</v>
      </c>
      <c r="F86" s="86"/>
      <c r="G86" s="65"/>
    </row>
    <row r="87" spans="1:7" s="38" customFormat="1" ht="27" customHeight="1">
      <c r="A87" s="103"/>
      <c r="B87" s="73" t="s">
        <v>170</v>
      </c>
      <c r="C87" s="40">
        <v>7</v>
      </c>
      <c r="D87" s="63">
        <v>36000</v>
      </c>
      <c r="E87" s="76">
        <v>252000</v>
      </c>
      <c r="F87" s="86"/>
      <c r="G87" s="65"/>
    </row>
    <row r="88" spans="1:7" s="38" customFormat="1" ht="27" customHeight="1">
      <c r="A88" s="103"/>
      <c r="B88" s="73" t="s">
        <v>171</v>
      </c>
      <c r="C88" s="40">
        <v>8</v>
      </c>
      <c r="D88" s="63">
        <v>36000</v>
      </c>
      <c r="E88" s="76">
        <v>288000</v>
      </c>
      <c r="F88" s="86"/>
      <c r="G88" s="65"/>
    </row>
    <row r="89" spans="1:7" s="38" customFormat="1" ht="27" customHeight="1">
      <c r="A89" s="103"/>
      <c r="B89" s="73" t="s">
        <v>172</v>
      </c>
      <c r="C89" s="40">
        <v>9</v>
      </c>
      <c r="D89" s="63">
        <v>18000</v>
      </c>
      <c r="E89" s="76">
        <v>162000</v>
      </c>
      <c r="F89" s="86"/>
      <c r="G89" s="65"/>
    </row>
    <row r="90" spans="1:7" s="38" customFormat="1" ht="27" customHeight="1">
      <c r="A90" s="103"/>
      <c r="B90" s="73" t="s">
        <v>173</v>
      </c>
      <c r="C90" s="40">
        <v>3</v>
      </c>
      <c r="D90" s="63">
        <v>36000</v>
      </c>
      <c r="E90" s="76">
        <v>108000</v>
      </c>
      <c r="F90" s="86"/>
      <c r="G90" s="65"/>
    </row>
    <row r="91" spans="1:7" s="38" customFormat="1" ht="27" customHeight="1">
      <c r="A91" s="103"/>
      <c r="B91" s="80" t="s">
        <v>123</v>
      </c>
      <c r="C91" s="81"/>
      <c r="D91" s="82"/>
      <c r="E91" s="76">
        <f>SUM(E85:E90)</f>
        <v>1386000</v>
      </c>
      <c r="F91" s="86"/>
      <c r="G91" s="65"/>
    </row>
    <row r="92" spans="1:7" s="38" customFormat="1" ht="27" customHeight="1">
      <c r="A92" s="89">
        <v>10</v>
      </c>
      <c r="B92" s="73" t="s">
        <v>174</v>
      </c>
      <c r="C92" s="40">
        <v>17</v>
      </c>
      <c r="D92" s="63">
        <v>38000</v>
      </c>
      <c r="E92" s="41">
        <v>646000</v>
      </c>
      <c r="F92" s="86"/>
      <c r="G92" s="65"/>
    </row>
    <row r="93" spans="1:7" s="38" customFormat="1" ht="27" customHeight="1">
      <c r="A93" s="89"/>
      <c r="B93" s="73" t="s">
        <v>175</v>
      </c>
      <c r="C93" s="40">
        <v>9</v>
      </c>
      <c r="D93" s="63">
        <v>57000</v>
      </c>
      <c r="E93" s="41">
        <v>513000</v>
      </c>
      <c r="F93" s="86"/>
      <c r="G93" s="65"/>
    </row>
    <row r="94" spans="1:7" s="38" customFormat="1" ht="27" customHeight="1">
      <c r="A94" s="89"/>
      <c r="B94" s="73" t="s">
        <v>176</v>
      </c>
      <c r="C94" s="40">
        <v>12</v>
      </c>
      <c r="D94" s="63">
        <v>38000</v>
      </c>
      <c r="E94" s="76">
        <v>456000</v>
      </c>
      <c r="F94" s="86"/>
      <c r="G94" s="65"/>
    </row>
    <row r="95" spans="1:7" s="38" customFormat="1" ht="27" customHeight="1">
      <c r="A95" s="89"/>
      <c r="B95" s="73" t="s">
        <v>177</v>
      </c>
      <c r="C95" s="40">
        <v>13</v>
      </c>
      <c r="D95" s="63">
        <v>38000</v>
      </c>
      <c r="E95" s="76">
        <v>494000</v>
      </c>
      <c r="F95" s="86"/>
      <c r="G95" s="65"/>
    </row>
    <row r="96" spans="1:7" s="38" customFormat="1" ht="27" customHeight="1">
      <c r="A96" s="89"/>
      <c r="B96" s="73" t="s">
        <v>178</v>
      </c>
      <c r="C96" s="40">
        <v>8</v>
      </c>
      <c r="D96" s="63">
        <v>19000</v>
      </c>
      <c r="E96" s="76">
        <v>152000</v>
      </c>
      <c r="F96" s="86"/>
      <c r="G96" s="65"/>
    </row>
    <row r="97" spans="1:7" s="38" customFormat="1" ht="27" customHeight="1">
      <c r="A97" s="89"/>
      <c r="B97" s="73" t="s">
        <v>179</v>
      </c>
      <c r="C97" s="40">
        <v>7</v>
      </c>
      <c r="D97" s="63">
        <v>38000</v>
      </c>
      <c r="E97" s="76">
        <v>266000</v>
      </c>
      <c r="F97" s="86"/>
      <c r="G97" s="65"/>
    </row>
    <row r="98" spans="1:7" s="38" customFormat="1" ht="27" customHeight="1">
      <c r="A98" s="89"/>
      <c r="B98" s="80" t="s">
        <v>123</v>
      </c>
      <c r="C98" s="81"/>
      <c r="D98" s="82"/>
      <c r="E98" s="76">
        <f>SUM(E92:E97)</f>
        <v>2527000</v>
      </c>
      <c r="F98" s="86"/>
      <c r="G98" s="65"/>
    </row>
    <row r="99" spans="1:7" s="38" customFormat="1" ht="27" customHeight="1">
      <c r="A99" s="103">
        <v>11</v>
      </c>
      <c r="B99" s="73" t="s">
        <v>180</v>
      </c>
      <c r="C99" s="40">
        <v>14</v>
      </c>
      <c r="D99" s="63">
        <v>90000</v>
      </c>
      <c r="E99" s="41">
        <v>1260000</v>
      </c>
      <c r="F99" s="86"/>
      <c r="G99" s="65"/>
    </row>
    <row r="100" spans="1:7" s="38" customFormat="1" ht="27" customHeight="1">
      <c r="A100" s="103"/>
      <c r="B100" s="73" t="s">
        <v>91</v>
      </c>
      <c r="C100" s="40">
        <v>15</v>
      </c>
      <c r="D100" s="63">
        <v>90000</v>
      </c>
      <c r="E100" s="41">
        <v>1350000</v>
      </c>
      <c r="F100" s="86"/>
      <c r="G100" s="65"/>
    </row>
    <row r="101" spans="1:7" s="38" customFormat="1" ht="27" customHeight="1">
      <c r="A101" s="103"/>
      <c r="B101" s="73" t="s">
        <v>92</v>
      </c>
      <c r="C101" s="40">
        <v>16</v>
      </c>
      <c r="D101" s="63">
        <v>90000</v>
      </c>
      <c r="E101" s="41">
        <v>1440000</v>
      </c>
      <c r="F101" s="86"/>
      <c r="G101" s="65"/>
    </row>
    <row r="102" spans="1:7" s="38" customFormat="1" ht="27" customHeight="1">
      <c r="A102" s="103"/>
      <c r="B102" s="73" t="s">
        <v>93</v>
      </c>
      <c r="C102" s="40">
        <v>19</v>
      </c>
      <c r="D102" s="63">
        <v>90000</v>
      </c>
      <c r="E102" s="41">
        <v>1710000</v>
      </c>
      <c r="F102" s="86"/>
      <c r="G102" s="65"/>
    </row>
    <row r="103" spans="1:7" s="38" customFormat="1" ht="27" customHeight="1">
      <c r="A103" s="103"/>
      <c r="B103" s="73" t="s">
        <v>94</v>
      </c>
      <c r="C103" s="40">
        <v>19</v>
      </c>
      <c r="D103" s="63">
        <v>90000</v>
      </c>
      <c r="E103" s="41">
        <v>1710000</v>
      </c>
      <c r="F103" s="86"/>
      <c r="G103" s="65"/>
    </row>
    <row r="104" spans="1:7" s="38" customFormat="1" ht="27" customHeight="1">
      <c r="A104" s="103"/>
      <c r="B104" s="73" t="s">
        <v>95</v>
      </c>
      <c r="C104" s="40">
        <v>18</v>
      </c>
      <c r="D104" s="63">
        <v>90000</v>
      </c>
      <c r="E104" s="41">
        <v>1620000</v>
      </c>
      <c r="F104" s="86"/>
      <c r="G104" s="65"/>
    </row>
    <row r="105" spans="1:7" s="38" customFormat="1" ht="27" customHeight="1">
      <c r="A105" s="103"/>
      <c r="B105" s="73" t="s">
        <v>96</v>
      </c>
      <c r="C105" s="40">
        <v>18</v>
      </c>
      <c r="D105" s="63">
        <v>90000</v>
      </c>
      <c r="E105" s="41">
        <v>1620000</v>
      </c>
      <c r="F105" s="86"/>
      <c r="G105" s="65"/>
    </row>
    <row r="106" spans="1:7" s="38" customFormat="1" ht="27" customHeight="1">
      <c r="A106" s="103"/>
      <c r="B106" s="73" t="s">
        <v>97</v>
      </c>
      <c r="C106" s="40">
        <v>16</v>
      </c>
      <c r="D106" s="63">
        <v>90000</v>
      </c>
      <c r="E106" s="41">
        <v>1440000</v>
      </c>
      <c r="F106" s="86"/>
      <c r="G106" s="65"/>
    </row>
    <row r="107" spans="1:7" s="38" customFormat="1" ht="27" customHeight="1">
      <c r="A107" s="103"/>
      <c r="B107" s="73" t="s">
        <v>98</v>
      </c>
      <c r="C107" s="40">
        <v>10</v>
      </c>
      <c r="D107" s="63">
        <v>90000</v>
      </c>
      <c r="E107" s="41">
        <v>900000</v>
      </c>
      <c r="F107" s="86"/>
      <c r="G107" s="65"/>
    </row>
    <row r="108" spans="1:7" s="38" customFormat="1" ht="27" customHeight="1">
      <c r="A108" s="103"/>
      <c r="B108" s="80" t="s">
        <v>123</v>
      </c>
      <c r="C108" s="81"/>
      <c r="D108" s="82"/>
      <c r="E108" s="76">
        <f>SUM(E99:E107)</f>
        <v>13050000</v>
      </c>
      <c r="F108" s="86"/>
      <c r="G108" s="65"/>
    </row>
    <row r="109" spans="1:7" s="38" customFormat="1" ht="27" customHeight="1">
      <c r="A109" s="89">
        <v>12</v>
      </c>
      <c r="B109" s="83" t="s">
        <v>181</v>
      </c>
      <c r="C109" s="40">
        <v>29</v>
      </c>
      <c r="D109" s="63">
        <v>44000</v>
      </c>
      <c r="E109" s="41">
        <v>1276000</v>
      </c>
      <c r="F109" s="86"/>
      <c r="G109" s="65"/>
    </row>
    <row r="110" spans="1:7" s="38" customFormat="1" ht="27" customHeight="1">
      <c r="A110" s="89"/>
      <c r="B110" s="84"/>
      <c r="C110" s="40">
        <v>1</v>
      </c>
      <c r="D110" s="63">
        <v>22000</v>
      </c>
      <c r="E110" s="41">
        <v>22000</v>
      </c>
      <c r="F110" s="86"/>
      <c r="G110" s="65"/>
    </row>
    <row r="111" spans="1:7" s="38" customFormat="1" ht="27" customHeight="1">
      <c r="A111" s="89"/>
      <c r="B111" s="73" t="s">
        <v>182</v>
      </c>
      <c r="C111" s="40">
        <v>45</v>
      </c>
      <c r="D111" s="63">
        <v>44000</v>
      </c>
      <c r="E111" s="41">
        <v>1980000</v>
      </c>
      <c r="F111" s="86"/>
      <c r="G111" s="65"/>
    </row>
    <row r="112" spans="1:7" s="38" customFormat="1" ht="27" customHeight="1">
      <c r="A112" s="89"/>
      <c r="B112" s="73" t="s">
        <v>183</v>
      </c>
      <c r="C112" s="40">
        <v>32</v>
      </c>
      <c r="D112" s="63">
        <v>44000</v>
      </c>
      <c r="E112" s="76">
        <v>1408000</v>
      </c>
      <c r="F112" s="86"/>
      <c r="G112" s="65"/>
    </row>
    <row r="113" spans="1:7" s="38" customFormat="1" ht="27" customHeight="1">
      <c r="A113" s="89"/>
      <c r="B113" s="73" t="s">
        <v>184</v>
      </c>
      <c r="C113" s="40">
        <v>29</v>
      </c>
      <c r="D113" s="63">
        <v>44000</v>
      </c>
      <c r="E113" s="76">
        <v>1276000</v>
      </c>
      <c r="F113" s="86"/>
      <c r="G113" s="65"/>
    </row>
    <row r="114" spans="1:7" s="38" customFormat="1" ht="27" customHeight="1">
      <c r="A114" s="89"/>
      <c r="B114" s="73" t="s">
        <v>185</v>
      </c>
      <c r="C114" s="40">
        <v>26</v>
      </c>
      <c r="D114" s="63">
        <v>22000</v>
      </c>
      <c r="E114" s="76">
        <v>572000</v>
      </c>
      <c r="F114" s="86"/>
      <c r="G114" s="65"/>
    </row>
    <row r="115" spans="1:7" s="38" customFormat="1" ht="27" customHeight="1">
      <c r="A115" s="89"/>
      <c r="B115" s="73" t="s">
        <v>186</v>
      </c>
      <c r="C115" s="40">
        <v>34</v>
      </c>
      <c r="D115" s="63">
        <v>44000</v>
      </c>
      <c r="E115" s="76">
        <v>1496000</v>
      </c>
      <c r="F115" s="86"/>
      <c r="G115" s="65"/>
    </row>
    <row r="116" spans="1:7" s="38" customFormat="1" ht="27" customHeight="1">
      <c r="A116" s="89"/>
      <c r="B116" s="80" t="s">
        <v>123</v>
      </c>
      <c r="C116" s="81"/>
      <c r="D116" s="82"/>
      <c r="E116" s="76">
        <f>SUM(E109:E115)</f>
        <v>8030000</v>
      </c>
      <c r="F116" s="86"/>
      <c r="G116" s="65"/>
    </row>
    <row r="117" spans="1:7" s="38" customFormat="1" ht="27" customHeight="1">
      <c r="A117" s="103">
        <v>13</v>
      </c>
      <c r="B117" s="83" t="s">
        <v>187</v>
      </c>
      <c r="C117" s="40">
        <v>19</v>
      </c>
      <c r="D117" s="63">
        <v>38000</v>
      </c>
      <c r="E117" s="41">
        <v>722000</v>
      </c>
      <c r="F117" s="86"/>
      <c r="G117" s="65"/>
    </row>
    <row r="118" spans="1:7" s="38" customFormat="1" ht="27" customHeight="1">
      <c r="A118" s="103"/>
      <c r="B118" s="84"/>
      <c r="C118" s="40">
        <v>1</v>
      </c>
      <c r="D118" s="63">
        <v>19000</v>
      </c>
      <c r="E118" s="41">
        <v>19000</v>
      </c>
      <c r="F118" s="86"/>
      <c r="G118" s="65"/>
    </row>
    <row r="119" spans="1:7" s="38" customFormat="1" ht="27" customHeight="1">
      <c r="A119" s="103"/>
      <c r="B119" s="83" t="s">
        <v>188</v>
      </c>
      <c r="C119" s="40">
        <v>47</v>
      </c>
      <c r="D119" s="63">
        <v>38000</v>
      </c>
      <c r="E119" s="41">
        <v>1786000</v>
      </c>
      <c r="F119" s="86"/>
      <c r="G119" s="65"/>
    </row>
    <row r="120" spans="1:7" s="38" customFormat="1" ht="27" customHeight="1">
      <c r="A120" s="103"/>
      <c r="B120" s="84"/>
      <c r="C120" s="40">
        <v>1</v>
      </c>
      <c r="D120" s="63">
        <v>19000</v>
      </c>
      <c r="E120" s="76">
        <v>19000</v>
      </c>
      <c r="F120" s="86"/>
      <c r="G120" s="65"/>
    </row>
    <row r="121" spans="1:7" s="38" customFormat="1" ht="27" customHeight="1">
      <c r="A121" s="103"/>
      <c r="B121" s="74" t="s">
        <v>189</v>
      </c>
      <c r="C121" s="40">
        <v>21</v>
      </c>
      <c r="D121" s="63">
        <v>38000</v>
      </c>
      <c r="E121" s="76">
        <v>798000</v>
      </c>
      <c r="F121" s="86"/>
      <c r="G121" s="65"/>
    </row>
    <row r="122" spans="1:7" s="38" customFormat="1" ht="27" customHeight="1">
      <c r="A122" s="103"/>
      <c r="B122" s="74" t="s">
        <v>190</v>
      </c>
      <c r="C122" s="40">
        <v>22</v>
      </c>
      <c r="D122" s="63">
        <v>38000</v>
      </c>
      <c r="E122" s="76">
        <v>836000</v>
      </c>
      <c r="F122" s="86"/>
      <c r="G122" s="65"/>
    </row>
    <row r="123" spans="1:7" s="38" customFormat="1" ht="27" customHeight="1">
      <c r="A123" s="103"/>
      <c r="B123" s="74" t="s">
        <v>191</v>
      </c>
      <c r="C123" s="40">
        <v>17</v>
      </c>
      <c r="D123" s="63">
        <v>19000</v>
      </c>
      <c r="E123" s="76">
        <v>323000</v>
      </c>
      <c r="F123" s="86"/>
      <c r="G123" s="65"/>
    </row>
    <row r="124" spans="1:7" s="38" customFormat="1" ht="27" customHeight="1">
      <c r="A124" s="103"/>
      <c r="B124" s="74" t="s">
        <v>192</v>
      </c>
      <c r="C124" s="40">
        <v>25</v>
      </c>
      <c r="D124" s="63">
        <v>38000</v>
      </c>
      <c r="E124" s="76">
        <v>950000</v>
      </c>
      <c r="F124" s="86"/>
      <c r="G124" s="65"/>
    </row>
    <row r="125" spans="1:7" s="38" customFormat="1" ht="27" customHeight="1">
      <c r="A125" s="103"/>
      <c r="B125" s="80" t="s">
        <v>123</v>
      </c>
      <c r="C125" s="81"/>
      <c r="D125" s="82"/>
      <c r="E125" s="76">
        <f>SUM(E117:E124)</f>
        <v>5453000</v>
      </c>
      <c r="F125" s="86"/>
      <c r="G125" s="65"/>
    </row>
    <row r="126" spans="1:7" s="38" customFormat="1" ht="27" customHeight="1">
      <c r="A126" s="89">
        <v>14</v>
      </c>
      <c r="B126" s="74" t="s">
        <v>193</v>
      </c>
      <c r="C126" s="40">
        <v>6</v>
      </c>
      <c r="D126" s="63">
        <v>20000</v>
      </c>
      <c r="E126" s="76">
        <v>120000</v>
      </c>
      <c r="F126" s="86"/>
      <c r="G126" s="65"/>
    </row>
    <row r="127" spans="1:7" s="38" customFormat="1" ht="27" customHeight="1">
      <c r="A127" s="89"/>
      <c r="B127" s="80" t="s">
        <v>123</v>
      </c>
      <c r="C127" s="81"/>
      <c r="D127" s="82"/>
      <c r="E127" s="76">
        <f>SUM(E126)</f>
        <v>120000</v>
      </c>
      <c r="F127" s="86"/>
      <c r="G127" s="65"/>
    </row>
    <row r="128" spans="1:7" s="38" customFormat="1" ht="27" customHeight="1">
      <c r="A128" s="103">
        <v>15</v>
      </c>
      <c r="B128" s="73" t="s">
        <v>194</v>
      </c>
      <c r="C128" s="40">
        <v>3</v>
      </c>
      <c r="D128" s="63">
        <v>48000</v>
      </c>
      <c r="E128" s="41">
        <v>144000</v>
      </c>
      <c r="F128" s="86"/>
      <c r="G128" s="65"/>
    </row>
    <row r="129" spans="1:7" s="38" customFormat="1" ht="27" customHeight="1">
      <c r="A129" s="103"/>
      <c r="B129" s="73" t="s">
        <v>207</v>
      </c>
      <c r="C129" s="40">
        <v>3</v>
      </c>
      <c r="D129" s="63">
        <v>32000</v>
      </c>
      <c r="E129" s="76">
        <v>96000</v>
      </c>
      <c r="F129" s="86"/>
      <c r="G129" s="68"/>
    </row>
    <row r="130" spans="1:7" s="38" customFormat="1" ht="27" customHeight="1">
      <c r="A130" s="103"/>
      <c r="B130" s="73" t="s">
        <v>195</v>
      </c>
      <c r="C130" s="40">
        <v>4</v>
      </c>
      <c r="D130" s="63">
        <v>32000</v>
      </c>
      <c r="E130" s="76">
        <v>128000</v>
      </c>
      <c r="F130" s="86"/>
      <c r="G130" s="65"/>
    </row>
    <row r="131" spans="1:7" s="38" customFormat="1" ht="27" customHeight="1">
      <c r="A131" s="103"/>
      <c r="B131" s="73" t="s">
        <v>196</v>
      </c>
      <c r="C131" s="40">
        <v>6</v>
      </c>
      <c r="D131" s="63">
        <v>16000</v>
      </c>
      <c r="E131" s="76">
        <v>96000</v>
      </c>
      <c r="F131" s="86"/>
      <c r="G131" s="65"/>
    </row>
    <row r="132" spans="1:7" s="38" customFormat="1" ht="27" customHeight="1">
      <c r="A132" s="103"/>
      <c r="B132" s="73" t="s">
        <v>197</v>
      </c>
      <c r="C132" s="40">
        <v>8</v>
      </c>
      <c r="D132" s="63">
        <v>32000</v>
      </c>
      <c r="E132" s="76">
        <v>256000</v>
      </c>
      <c r="F132" s="86"/>
      <c r="G132" s="65"/>
    </row>
    <row r="133" spans="1:7" s="38" customFormat="1" ht="27" customHeight="1">
      <c r="A133" s="103"/>
      <c r="B133" s="80" t="s">
        <v>123</v>
      </c>
      <c r="C133" s="81"/>
      <c r="D133" s="82"/>
      <c r="E133" s="76">
        <f>SUM(E128:E132)</f>
        <v>720000</v>
      </c>
      <c r="F133" s="86"/>
      <c r="G133" s="65"/>
    </row>
    <row r="134" spans="1:7" s="38" customFormat="1" ht="27" customHeight="1">
      <c r="A134" s="106">
        <v>16</v>
      </c>
      <c r="B134" s="69" t="s">
        <v>200</v>
      </c>
      <c r="C134" s="40">
        <v>7</v>
      </c>
      <c r="D134" s="63">
        <v>57000</v>
      </c>
      <c r="E134" s="76">
        <v>399000</v>
      </c>
      <c r="F134" s="86"/>
      <c r="G134" s="65"/>
    </row>
    <row r="135" spans="1:7" s="38" customFormat="1" ht="27" customHeight="1">
      <c r="A135" s="106"/>
      <c r="B135" s="100" t="s">
        <v>199</v>
      </c>
      <c r="C135" s="40">
        <v>9</v>
      </c>
      <c r="D135" s="63">
        <v>85500</v>
      </c>
      <c r="E135" s="76">
        <v>769500</v>
      </c>
      <c r="F135" s="86"/>
      <c r="G135" s="65"/>
    </row>
    <row r="136" spans="1:7" s="38" customFormat="1" ht="27" customHeight="1">
      <c r="A136" s="106"/>
      <c r="B136" s="101"/>
      <c r="C136" s="40">
        <v>1</v>
      </c>
      <c r="D136" s="63">
        <v>57000</v>
      </c>
      <c r="E136" s="76">
        <v>57000</v>
      </c>
      <c r="F136" s="86"/>
      <c r="G136" s="65"/>
    </row>
    <row r="137" spans="1:7" s="38" customFormat="1" ht="27" customHeight="1">
      <c r="A137" s="106"/>
      <c r="B137" s="69" t="s">
        <v>198</v>
      </c>
      <c r="C137" s="40">
        <v>7</v>
      </c>
      <c r="D137" s="63">
        <v>28500</v>
      </c>
      <c r="E137" s="76">
        <v>199500</v>
      </c>
      <c r="F137" s="86"/>
      <c r="G137" s="65"/>
    </row>
    <row r="138" spans="1:7" s="38" customFormat="1" ht="27" customHeight="1">
      <c r="A138" s="107"/>
      <c r="B138" s="80" t="s">
        <v>123</v>
      </c>
      <c r="C138" s="81"/>
      <c r="D138" s="82"/>
      <c r="E138" s="76">
        <f>SUM(E134:E137)</f>
        <v>1425000</v>
      </c>
      <c r="F138" s="86"/>
      <c r="G138" s="65"/>
    </row>
    <row r="139" spans="1:7" s="38" customFormat="1" ht="27" customHeight="1">
      <c r="A139" s="88">
        <v>17</v>
      </c>
      <c r="B139" s="73" t="s">
        <v>201</v>
      </c>
      <c r="C139" s="40">
        <v>16</v>
      </c>
      <c r="D139" s="63">
        <v>30000</v>
      </c>
      <c r="E139" s="41">
        <v>480000</v>
      </c>
      <c r="F139" s="86"/>
      <c r="G139" s="68"/>
    </row>
    <row r="140" spans="1:7" s="38" customFormat="1" ht="27" customHeight="1">
      <c r="A140" s="89"/>
      <c r="B140" s="83" t="s">
        <v>202</v>
      </c>
      <c r="C140" s="40">
        <v>32</v>
      </c>
      <c r="D140" s="63">
        <v>45000</v>
      </c>
      <c r="E140" s="76">
        <v>1440000</v>
      </c>
      <c r="F140" s="86"/>
      <c r="G140" s="68"/>
    </row>
    <row r="141" spans="1:7" s="38" customFormat="1" ht="27" customHeight="1">
      <c r="A141" s="89"/>
      <c r="B141" s="84"/>
      <c r="C141" s="40">
        <v>1</v>
      </c>
      <c r="D141" s="63">
        <v>30000</v>
      </c>
      <c r="E141" s="76">
        <v>30000</v>
      </c>
      <c r="F141" s="86"/>
      <c r="G141" s="68"/>
    </row>
    <row r="142" spans="1:7" s="38" customFormat="1" ht="27" customHeight="1">
      <c r="A142" s="89"/>
      <c r="B142" s="74" t="s">
        <v>203</v>
      </c>
      <c r="C142" s="40">
        <v>28</v>
      </c>
      <c r="D142" s="63">
        <v>30000</v>
      </c>
      <c r="E142" s="76">
        <v>840000</v>
      </c>
      <c r="F142" s="86"/>
      <c r="G142" s="68"/>
    </row>
    <row r="143" spans="1:7" s="38" customFormat="1" ht="27" customHeight="1">
      <c r="A143" s="89"/>
      <c r="B143" s="83" t="s">
        <v>204</v>
      </c>
      <c r="C143" s="40">
        <v>32</v>
      </c>
      <c r="D143" s="63">
        <v>30000</v>
      </c>
      <c r="E143" s="76">
        <v>960000</v>
      </c>
      <c r="F143" s="86"/>
      <c r="G143" s="68"/>
    </row>
    <row r="144" spans="1:7" s="38" customFormat="1" ht="27" customHeight="1">
      <c r="A144" s="89"/>
      <c r="B144" s="84"/>
      <c r="C144" s="40">
        <v>1</v>
      </c>
      <c r="D144" s="63">
        <v>15000</v>
      </c>
      <c r="E144" s="76">
        <v>15000</v>
      </c>
      <c r="F144" s="86"/>
      <c r="G144" s="68"/>
    </row>
    <row r="145" spans="1:7" s="38" customFormat="1" ht="27" customHeight="1">
      <c r="A145" s="89"/>
      <c r="B145" s="73" t="s">
        <v>205</v>
      </c>
      <c r="C145" s="40">
        <v>16</v>
      </c>
      <c r="D145" s="63">
        <v>15000</v>
      </c>
      <c r="E145" s="76">
        <v>240000</v>
      </c>
      <c r="F145" s="86"/>
      <c r="G145" s="68"/>
    </row>
    <row r="146" spans="1:7" s="38" customFormat="1" ht="27" customHeight="1">
      <c r="A146" s="89"/>
      <c r="B146" s="73" t="s">
        <v>206</v>
      </c>
      <c r="C146" s="40">
        <v>21</v>
      </c>
      <c r="D146" s="63">
        <v>30000</v>
      </c>
      <c r="E146" s="76">
        <v>630000</v>
      </c>
      <c r="F146" s="86"/>
      <c r="G146" s="68"/>
    </row>
    <row r="147" spans="1:7" s="38" customFormat="1" ht="27" customHeight="1">
      <c r="A147" s="90"/>
      <c r="B147" s="80" t="s">
        <v>123</v>
      </c>
      <c r="C147" s="81"/>
      <c r="D147" s="82"/>
      <c r="E147" s="76">
        <f>SUM(E139:E146)</f>
        <v>4635000</v>
      </c>
      <c r="F147" s="87"/>
      <c r="G147" s="68"/>
    </row>
    <row r="148" spans="1:7" s="38" customFormat="1" ht="27" customHeight="1">
      <c r="A148" s="103" t="s">
        <v>12</v>
      </c>
      <c r="B148" s="103"/>
      <c r="C148" s="40">
        <f>SUM(C6:C138)</f>
        <v>2589</v>
      </c>
      <c r="D148" s="39"/>
      <c r="E148" s="41">
        <f>E10+E17+E25+E34+E69+E77+E84+E98+E108+E116+E125+E127+E133+E138+E40+E91+E147</f>
        <v>137996500</v>
      </c>
      <c r="F148" s="46">
        <v>137996500</v>
      </c>
      <c r="G148" s="65"/>
    </row>
  </sheetData>
  <sheetProtection/>
  <mergeCells count="66">
    <mergeCell ref="A117:A125"/>
    <mergeCell ref="A109:A116"/>
    <mergeCell ref="A99:A108"/>
    <mergeCell ref="A92:A98"/>
    <mergeCell ref="A85:A91"/>
    <mergeCell ref="A78:A84"/>
    <mergeCell ref="B133:D133"/>
    <mergeCell ref="B138:D138"/>
    <mergeCell ref="B135:B136"/>
    <mergeCell ref="A134:A138"/>
    <mergeCell ref="A128:A133"/>
    <mergeCell ref="A126:A127"/>
    <mergeCell ref="B116:D116"/>
    <mergeCell ref="B109:B110"/>
    <mergeCell ref="B125:D125"/>
    <mergeCell ref="B119:B120"/>
    <mergeCell ref="B117:B118"/>
    <mergeCell ref="B127:D127"/>
    <mergeCell ref="B98:D98"/>
    <mergeCell ref="A70:A77"/>
    <mergeCell ref="B51:B52"/>
    <mergeCell ref="B53:B54"/>
    <mergeCell ref="B67:B68"/>
    <mergeCell ref="B108:D108"/>
    <mergeCell ref="B65:B66"/>
    <mergeCell ref="A41:A69"/>
    <mergeCell ref="B77:D77"/>
    <mergeCell ref="B75:B76"/>
    <mergeCell ref="B84:D84"/>
    <mergeCell ref="B91:D91"/>
    <mergeCell ref="B26:B27"/>
    <mergeCell ref="B55:B56"/>
    <mergeCell ref="B57:B58"/>
    <mergeCell ref="B59:B60"/>
    <mergeCell ref="B61:B62"/>
    <mergeCell ref="B63:B64"/>
    <mergeCell ref="B69:D69"/>
    <mergeCell ref="B41:B43"/>
    <mergeCell ref="B44:B45"/>
    <mergeCell ref="B46:B50"/>
    <mergeCell ref="A148:B148"/>
    <mergeCell ref="B10:D10"/>
    <mergeCell ref="B17:D17"/>
    <mergeCell ref="A11:A17"/>
    <mergeCell ref="A18:A25"/>
    <mergeCell ref="B25:D25"/>
    <mergeCell ref="F4:F5"/>
    <mergeCell ref="G4:G5"/>
    <mergeCell ref="A6:A9"/>
    <mergeCell ref="A26:A34"/>
    <mergeCell ref="B40:D40"/>
    <mergeCell ref="B35:B36"/>
    <mergeCell ref="A35:A40"/>
    <mergeCell ref="B19:B20"/>
    <mergeCell ref="B34:D34"/>
    <mergeCell ref="B28:B29"/>
    <mergeCell ref="B147:D147"/>
    <mergeCell ref="B140:B141"/>
    <mergeCell ref="B143:B144"/>
    <mergeCell ref="F6:F147"/>
    <mergeCell ref="A139:A147"/>
    <mergeCell ref="A1:G1"/>
    <mergeCell ref="A3:B3"/>
    <mergeCell ref="A4:A5"/>
    <mergeCell ref="B4:B5"/>
    <mergeCell ref="C4:E4"/>
  </mergeCells>
  <printOptions horizontalCentered="1"/>
  <pageMargins left="0.31496062992125984" right="0.43307086614173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초등학교</dc:creator>
  <cp:keywords/>
  <dc:description/>
  <cp:lastModifiedBy>User</cp:lastModifiedBy>
  <cp:lastPrinted>2013-04-09T07:14:41Z</cp:lastPrinted>
  <dcterms:created xsi:type="dcterms:W3CDTF">2012-04-25T01:40:24Z</dcterms:created>
  <dcterms:modified xsi:type="dcterms:W3CDTF">2013-04-12T06:59:47Z</dcterms:modified>
  <cp:category/>
  <cp:version/>
  <cp:contentType/>
  <cp:contentStatus/>
</cp:coreProperties>
</file>